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mc:AlternateContent xmlns:mc="http://schemas.openxmlformats.org/markup-compatibility/2006">
    <mc:Choice Requires="x15">
      <x15ac:absPath xmlns:x15ac="http://schemas.microsoft.com/office/spreadsheetml/2010/11/ac" url="/Users/mdeveaux/Downloads/March 2024 tool update/"/>
    </mc:Choice>
  </mc:AlternateContent>
  <xr:revisionPtr revIDLastSave="0" documentId="13_ncr:1_{B3D4A597-A47B-FB40-8AB3-5023EF737526}" xr6:coauthVersionLast="47" xr6:coauthVersionMax="47" xr10:uidLastSave="{00000000-0000-0000-0000-000000000000}"/>
  <bookViews>
    <workbookView xWindow="1000" yWindow="760" windowWidth="28620" windowHeight="16620" tabRatio="758" activeTab="1" xr2:uid="{00000000-000D-0000-FFFF-FFFF00000000}"/>
  </bookViews>
  <sheets>
    <sheet name="1. Input timeliness data" sheetId="1" r:id="rId1"/>
    <sheet name="2. Assess 7-1-7 results" sheetId="2" r:id="rId2"/>
    <sheet name="3. Track remedial actions" sheetId="3" r:id="rId3"/>
    <sheet name="Optional | Analyze BNs " sheetId="4" r:id="rId4"/>
    <sheet name="Dropdowns" sheetId="5" state="hidden" r:id="rId5"/>
  </sheets>
  <definedNames>
    <definedName name="DETECTION">'2. Assess 7-1-7 results'!$G$2:$G$18</definedName>
    <definedName name="EFFECTIVE_RESPONSE">'2. Assess 7-1-7 results'!$P$2:$P$18</definedName>
    <definedName name="EFFECTIVE_RESPONSE_COMPONENTS">'2. Assess 7-1-7 results'!$I$2:$I$18</definedName>
    <definedName name="NOTIFICATION">'2. Assess 7-1-7 results'!$H$2:$H$18</definedName>
  </definedNames>
  <calcPr calcId="191028"/>
  <pivotCaches>
    <pivotCache cacheId="6"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 i="1" l="1"/>
  <c r="AB5" i="1"/>
  <c r="AB6" i="1"/>
  <c r="AB7" i="1"/>
  <c r="AB8" i="1"/>
  <c r="AB9" i="1"/>
  <c r="AB10" i="1"/>
  <c r="AB11" i="1"/>
  <c r="AB12" i="1"/>
  <c r="AB13" i="1"/>
  <c r="AB14" i="1"/>
  <c r="AB15" i="1"/>
  <c r="AB16" i="1"/>
  <c r="AB17" i="1"/>
  <c r="AB18" i="1"/>
  <c r="O3" i="2" l="1"/>
  <c r="H3" i="2"/>
  <c r="H4" i="2"/>
  <c r="H5" i="2"/>
  <c r="H6" i="2"/>
  <c r="H7" i="2"/>
  <c r="H8" i="2"/>
  <c r="H9" i="2"/>
  <c r="H10" i="2"/>
  <c r="H11" i="2"/>
  <c r="H12" i="2"/>
  <c r="H13" i="2"/>
  <c r="H14" i="2"/>
  <c r="H15" i="2"/>
  <c r="H16" i="2"/>
  <c r="H17" i="2"/>
  <c r="H18" i="2"/>
  <c r="O18" i="2"/>
  <c r="N18" i="2"/>
  <c r="M18" i="2"/>
  <c r="L18" i="2"/>
  <c r="K18" i="2"/>
  <c r="J18" i="2"/>
  <c r="I18" i="2"/>
  <c r="G18" i="2"/>
  <c r="O17" i="2"/>
  <c r="N17" i="2"/>
  <c r="M17" i="2"/>
  <c r="L17" i="2"/>
  <c r="K17" i="2"/>
  <c r="J17" i="2"/>
  <c r="I17" i="2"/>
  <c r="G17" i="2"/>
  <c r="O16" i="2"/>
  <c r="N16" i="2"/>
  <c r="M16" i="2"/>
  <c r="L16" i="2"/>
  <c r="K16" i="2"/>
  <c r="J16" i="2"/>
  <c r="I16" i="2"/>
  <c r="G16" i="2"/>
  <c r="O15" i="2"/>
  <c r="N15" i="2"/>
  <c r="M15" i="2"/>
  <c r="L15" i="2"/>
  <c r="K15" i="2"/>
  <c r="J15" i="2"/>
  <c r="I15" i="2"/>
  <c r="G15" i="2"/>
  <c r="O14" i="2"/>
  <c r="N14" i="2"/>
  <c r="M14" i="2"/>
  <c r="L14" i="2"/>
  <c r="K14" i="2"/>
  <c r="J14" i="2"/>
  <c r="I14" i="2"/>
  <c r="G14" i="2"/>
  <c r="O13" i="2"/>
  <c r="N13" i="2"/>
  <c r="M13" i="2"/>
  <c r="L13" i="2"/>
  <c r="K13" i="2"/>
  <c r="J13" i="2"/>
  <c r="I13" i="2"/>
  <c r="G13" i="2"/>
  <c r="O12" i="2"/>
  <c r="N12" i="2"/>
  <c r="M12" i="2"/>
  <c r="L12" i="2"/>
  <c r="K12" i="2"/>
  <c r="J12" i="2"/>
  <c r="I12" i="2"/>
  <c r="G12" i="2"/>
  <c r="O11" i="2"/>
  <c r="N11" i="2"/>
  <c r="M11" i="2"/>
  <c r="L11" i="2"/>
  <c r="K11" i="2"/>
  <c r="J11" i="2"/>
  <c r="I11" i="2"/>
  <c r="G11" i="2"/>
  <c r="O10" i="2"/>
  <c r="N10" i="2"/>
  <c r="M10" i="2"/>
  <c r="L10" i="2"/>
  <c r="K10" i="2"/>
  <c r="J10" i="2"/>
  <c r="I10" i="2"/>
  <c r="G10" i="2"/>
  <c r="O9" i="2"/>
  <c r="N9" i="2"/>
  <c r="M9" i="2"/>
  <c r="L9" i="2"/>
  <c r="K9" i="2"/>
  <c r="J9" i="2"/>
  <c r="I9" i="2"/>
  <c r="G9" i="2"/>
  <c r="O8" i="2"/>
  <c r="N8" i="2"/>
  <c r="M8" i="2"/>
  <c r="L8" i="2"/>
  <c r="K8" i="2"/>
  <c r="J8" i="2"/>
  <c r="I8" i="2"/>
  <c r="G8" i="2"/>
  <c r="O7" i="2"/>
  <c r="N7" i="2"/>
  <c r="M7" i="2"/>
  <c r="L7" i="2"/>
  <c r="K7" i="2"/>
  <c r="J7" i="2"/>
  <c r="I7" i="2"/>
  <c r="G7" i="2"/>
  <c r="O6" i="2"/>
  <c r="N6" i="2"/>
  <c r="M6" i="2"/>
  <c r="L6" i="2"/>
  <c r="K6" i="2"/>
  <c r="J6" i="2"/>
  <c r="I6" i="2"/>
  <c r="G6" i="2"/>
  <c r="O5" i="2"/>
  <c r="N5" i="2"/>
  <c r="M5" i="2"/>
  <c r="L5" i="2"/>
  <c r="K5" i="2"/>
  <c r="J5" i="2"/>
  <c r="I5" i="2"/>
  <c r="G5" i="2"/>
  <c r="O4" i="2"/>
  <c r="N4" i="2"/>
  <c r="M4" i="2"/>
  <c r="L4" i="2"/>
  <c r="K4" i="2"/>
  <c r="J4" i="2"/>
  <c r="I4" i="2"/>
  <c r="G4" i="2"/>
  <c r="N3" i="2"/>
  <c r="M3" i="2"/>
  <c r="L3" i="2"/>
  <c r="K3" i="2"/>
  <c r="J3" i="2"/>
  <c r="I3" i="2"/>
  <c r="G3" i="2"/>
  <c r="B3" i="2"/>
  <c r="C3" i="2"/>
  <c r="D3" i="2"/>
  <c r="E3" i="2"/>
  <c r="F3" i="2"/>
  <c r="B4" i="2"/>
  <c r="C4" i="2"/>
  <c r="D4" i="2"/>
  <c r="E4" i="2"/>
  <c r="F4" i="2"/>
  <c r="B5" i="2"/>
  <c r="C5" i="2"/>
  <c r="D5" i="2"/>
  <c r="E5" i="2"/>
  <c r="F5" i="2"/>
  <c r="B6" i="2"/>
  <c r="C6" i="2"/>
  <c r="D6" i="2"/>
  <c r="E6" i="2"/>
  <c r="F6" i="2"/>
  <c r="B7" i="2"/>
  <c r="C7" i="2"/>
  <c r="D7" i="2"/>
  <c r="E7" i="2"/>
  <c r="F7" i="2"/>
  <c r="B8" i="2"/>
  <c r="C8" i="2"/>
  <c r="D8" i="2"/>
  <c r="E8" i="2"/>
  <c r="F8" i="2"/>
  <c r="B9" i="2"/>
  <c r="C9" i="2"/>
  <c r="D9" i="2"/>
  <c r="E9" i="2"/>
  <c r="F9" i="2"/>
  <c r="B10" i="2"/>
  <c r="C10" i="2"/>
  <c r="D10" i="2"/>
  <c r="E10" i="2"/>
  <c r="F10" i="2"/>
  <c r="B11" i="2"/>
  <c r="C11" i="2"/>
  <c r="D11" i="2"/>
  <c r="E11" i="2"/>
  <c r="F11" i="2"/>
  <c r="B12" i="2"/>
  <c r="C12" i="2"/>
  <c r="D12" i="2"/>
  <c r="E12" i="2"/>
  <c r="F12" i="2"/>
  <c r="B13" i="2"/>
  <c r="C13" i="2"/>
  <c r="D13" i="2"/>
  <c r="E13" i="2"/>
  <c r="F13" i="2"/>
  <c r="B14" i="2"/>
  <c r="C14" i="2"/>
  <c r="D14" i="2"/>
  <c r="E14" i="2"/>
  <c r="F14" i="2"/>
  <c r="B15" i="2"/>
  <c r="C15" i="2"/>
  <c r="D15" i="2"/>
  <c r="E15" i="2"/>
  <c r="F15" i="2"/>
  <c r="B16" i="2"/>
  <c r="C16" i="2"/>
  <c r="D16" i="2"/>
  <c r="E16" i="2"/>
  <c r="F16" i="2"/>
  <c r="B17" i="2"/>
  <c r="C17" i="2"/>
  <c r="D17" i="2"/>
  <c r="E17" i="2"/>
  <c r="F17" i="2"/>
  <c r="F36" i="2"/>
  <c r="C18" i="2"/>
  <c r="D18" i="2"/>
  <c r="B18" i="2"/>
  <c r="E18" i="2"/>
  <c r="F18" i="2"/>
  <c r="G19" i="2" l="1"/>
  <c r="P4" i="2"/>
  <c r="P6" i="2"/>
  <c r="P8" i="2"/>
  <c r="P9" i="2"/>
  <c r="P10" i="2"/>
  <c r="P11" i="2"/>
  <c r="P17" i="2"/>
  <c r="P16" i="2"/>
  <c r="P18" i="2"/>
  <c r="P14" i="2"/>
  <c r="P13" i="2"/>
  <c r="J20" i="2"/>
  <c r="D46" i="2" s="1"/>
  <c r="P12" i="2"/>
  <c r="P15" i="2"/>
  <c r="G20" i="2"/>
  <c r="P5" i="2"/>
  <c r="H20" i="2"/>
  <c r="K19" i="2"/>
  <c r="E47" i="2" s="1"/>
  <c r="J19" i="2"/>
  <c r="D47" i="2" s="1"/>
  <c r="P7" i="2"/>
  <c r="L19" i="2"/>
  <c r="F47" i="2" s="1"/>
  <c r="M19" i="2"/>
  <c r="G47" i="2" s="1"/>
  <c r="P3" i="2"/>
  <c r="K20" i="2"/>
  <c r="E46" i="2" s="1"/>
  <c r="I19" i="2"/>
  <c r="C47" i="2" s="1"/>
  <c r="L20" i="2"/>
  <c r="F46" i="2" s="1"/>
  <c r="M20" i="2"/>
  <c r="G46" i="2" s="1"/>
  <c r="I20" i="2"/>
  <c r="C46" i="2" s="1"/>
  <c r="O19" i="2"/>
  <c r="I47" i="2" s="1"/>
  <c r="N19" i="2"/>
  <c r="H47" i="2" s="1"/>
  <c r="O20" i="2"/>
  <c r="I46" i="2" s="1"/>
  <c r="N20" i="2"/>
  <c r="H46" i="2" s="1"/>
  <c r="H19" i="2"/>
  <c r="I45" i="2"/>
  <c r="H45" i="2"/>
  <c r="F45" i="2"/>
  <c r="G45" i="2"/>
  <c r="E45" i="2"/>
  <c r="D45" i="2"/>
  <c r="C45" i="2"/>
  <c r="C40" i="2"/>
  <c r="C41" i="2" s="1"/>
  <c r="D40" i="2"/>
  <c r="D41" i="2" s="1"/>
  <c r="F40" i="2" l="1"/>
  <c r="F41" i="2" s="1"/>
  <c r="P20" i="2"/>
  <c r="E40" i="2"/>
  <c r="E41" i="2" s="1"/>
  <c r="P19" i="2"/>
</calcChain>
</file>

<file path=xl/sharedStrings.xml><?xml version="1.0" encoding="utf-8"?>
<sst xmlns="http://schemas.openxmlformats.org/spreadsheetml/2006/main" count="811" uniqueCount="247">
  <si>
    <t>EVENT INFORMATION</t>
  </si>
  <si>
    <t>EMERGENCE</t>
  </si>
  <si>
    <t>DETECTION</t>
  </si>
  <si>
    <t xml:space="preserve">NOTIFICATION </t>
  </si>
  <si>
    <t>RESPONSE</t>
  </si>
  <si>
    <t>END</t>
  </si>
  <si>
    <t>NOTES</t>
  </si>
  <si>
    <r>
      <t xml:space="preserve">
Event
</t>
    </r>
    <r>
      <rPr>
        <sz val="9"/>
        <color rgb="FF000000"/>
        <rFont val="Arial"/>
        <family val="2"/>
      </rPr>
      <t>Name of endemic disease, animal disease, non-endemic disease or other health threats</t>
    </r>
  </si>
  <si>
    <r>
      <rPr>
        <b/>
        <sz val="9"/>
        <color rgb="FF000000"/>
        <rFont val="Arial"/>
        <family val="2"/>
      </rPr>
      <t xml:space="preserve">
Event type</t>
    </r>
    <r>
      <rPr>
        <sz val="9"/>
        <color rgb="FF000000"/>
        <rFont val="Arial"/>
        <family val="2"/>
      </rPr>
      <t xml:space="preserve">
Type of event (e.g., endemic disease, animal disease, non-endemic disease or other health threats)</t>
    </r>
  </si>
  <si>
    <r>
      <rPr>
        <b/>
        <sz val="9"/>
        <color rgb="FF000000"/>
        <rFont val="Arial"/>
        <family val="2"/>
      </rPr>
      <t xml:space="preserve">
Location</t>
    </r>
    <r>
      <rPr>
        <sz val="9"/>
        <color rgb="FF000000"/>
        <rFont val="Arial"/>
        <family val="2"/>
      </rPr>
      <t xml:space="preserve">
Highest level of governance (e.g., region)</t>
    </r>
  </si>
  <si>
    <r>
      <rPr>
        <b/>
        <sz val="9"/>
        <color rgb="FF000000"/>
        <rFont val="Arial"/>
        <family val="2"/>
      </rPr>
      <t xml:space="preserve">
Location</t>
    </r>
    <r>
      <rPr>
        <sz val="9"/>
        <color rgb="FF000000"/>
        <rFont val="Arial"/>
        <family val="2"/>
      </rPr>
      <t xml:space="preserve">
Lower level of governance (e.g., state or province) </t>
    </r>
  </si>
  <si>
    <r>
      <rPr>
        <b/>
        <sz val="9"/>
        <color rgb="FF000000"/>
        <rFont val="Arial"/>
        <family val="2"/>
      </rPr>
      <t xml:space="preserve">
Location</t>
    </r>
    <r>
      <rPr>
        <sz val="9"/>
        <color rgb="FF000000"/>
        <rFont val="Arial"/>
        <family val="2"/>
      </rPr>
      <t xml:space="preserve">
Lower level of governance 
(e.g., city or district) </t>
    </r>
  </si>
  <si>
    <r>
      <rPr>
        <b/>
        <sz val="9"/>
        <color theme="1"/>
        <rFont val="Arial"/>
        <family val="2"/>
      </rPr>
      <t xml:space="preserve">
DATE OF EMERGENCE¹² </t>
    </r>
    <r>
      <rPr>
        <sz val="9"/>
        <color theme="1"/>
        <rFont val="Arial"/>
        <family val="2"/>
      </rPr>
      <t xml:space="preserve">
See definition below.
</t>
    </r>
  </si>
  <si>
    <r>
      <rPr>
        <b/>
        <sz val="9"/>
        <color rgb="FF000000"/>
        <rFont val="Arial"/>
        <family val="2"/>
      </rPr>
      <t xml:space="preserve">
Narrative</t>
    </r>
    <r>
      <rPr>
        <sz val="9"/>
        <color rgb="FF000000"/>
        <rFont val="Arial"/>
        <family val="2"/>
      </rPr>
      <t xml:space="preserve">
Rationale for identifying this date for effective response and any key observations.</t>
    </r>
  </si>
  <si>
    <r>
      <rPr>
        <b/>
        <sz val="9"/>
        <color theme="5"/>
        <rFont val="Arial"/>
        <family val="2"/>
      </rPr>
      <t xml:space="preserve">
DATE OF DETECTION</t>
    </r>
    <r>
      <rPr>
        <sz val="9"/>
        <color rgb="FF000000"/>
        <rFont val="Arial"/>
        <family val="2"/>
      </rPr>
      <t xml:space="preserve">
Date the event is first recorded by any source 
or in any system</t>
    </r>
  </si>
  <si>
    <r>
      <t xml:space="preserve">
Bottlenecks
</t>
    </r>
    <r>
      <rPr>
        <sz val="9"/>
        <color rgb="FF000000"/>
        <rFont val="Arial"/>
        <family val="2"/>
      </rPr>
      <t>Factors that prevented timely action. Briefly describe max 3 bottlenecks, if applicable. Bottlenecks are compiled in the optional sheet.</t>
    </r>
  </si>
  <si>
    <r>
      <t xml:space="preserve">
Enablers
</t>
    </r>
    <r>
      <rPr>
        <sz val="9"/>
        <color rgb="FF000000"/>
        <rFont val="Arial"/>
        <family val="2"/>
      </rPr>
      <t>Factors that enabled timely action. Document for advocacy and to demonstrate impact.</t>
    </r>
  </si>
  <si>
    <r>
      <rPr>
        <b/>
        <sz val="9"/>
        <color rgb="FFF89736"/>
        <rFont val="Arial"/>
        <family val="2"/>
      </rPr>
      <t xml:space="preserve">
DATE OF NOTIFICATION</t>
    </r>
    <r>
      <rPr>
        <sz val="9"/>
        <color rgb="FF000000"/>
        <rFont val="Arial"/>
        <family val="2"/>
      </rPr>
      <t xml:space="preserve">
Date the event is first reported to a public health authority responsible for action</t>
    </r>
  </si>
  <si>
    <r>
      <rPr>
        <b/>
        <sz val="9"/>
        <color rgb="FF000000"/>
        <rFont val="Arial"/>
        <family val="2"/>
      </rPr>
      <t xml:space="preserve">
Bottlenecks</t>
    </r>
    <r>
      <rPr>
        <sz val="9"/>
        <color rgb="FF000000"/>
        <rFont val="Arial"/>
        <family val="2"/>
      </rPr>
      <t xml:space="preserve">
Factors that prevented timely action. Briefly describe max 3 bottlenecks, if applicable. Bottlenecks are compiled in the optional sheet.</t>
    </r>
  </si>
  <si>
    <r>
      <rPr>
        <b/>
        <sz val="9"/>
        <color rgb="FF000000"/>
        <rFont val="Arial"/>
        <family val="2"/>
      </rPr>
      <t xml:space="preserve">
Enablers</t>
    </r>
    <r>
      <rPr>
        <sz val="9"/>
        <color rgb="FF000000"/>
        <rFont val="Arial"/>
        <family val="2"/>
      </rPr>
      <t xml:space="preserve">
Factors that enabled timely action. Document for advocacy and to demonstrate impact.</t>
    </r>
  </si>
  <si>
    <r>
      <rPr>
        <b/>
        <sz val="9"/>
        <color rgb="FF000000"/>
        <rFont val="Arial"/>
        <family val="2"/>
      </rPr>
      <t xml:space="preserve">
Early response action 1</t>
    </r>
    <r>
      <rPr>
        <sz val="9"/>
        <color rgb="FF000000"/>
        <rFont val="Arial"/>
        <family val="2"/>
      </rPr>
      <t xml:space="preserve">
Initiate investigation or deploy investigation/response team</t>
    </r>
  </si>
  <si>
    <r>
      <rPr>
        <b/>
        <sz val="9"/>
        <color rgb="FF000000"/>
        <rFont val="Arial"/>
        <family val="2"/>
      </rPr>
      <t xml:space="preserve">
Early response action 2</t>
    </r>
    <r>
      <rPr>
        <sz val="9"/>
        <color rgb="FF000000"/>
        <rFont val="Arial"/>
        <family val="2"/>
      </rPr>
      <t xml:space="preserve">
Conduct epidemiologic analysis of burden, severity and risk factors, and perform initial risk assessment</t>
    </r>
  </si>
  <si>
    <r>
      <rPr>
        <b/>
        <sz val="9"/>
        <color rgb="FF000000"/>
        <rFont val="Arial"/>
        <family val="2"/>
      </rPr>
      <t xml:space="preserve">
Early response action 3</t>
    </r>
    <r>
      <rPr>
        <sz val="9"/>
        <color rgb="FF000000"/>
        <rFont val="Arial"/>
        <family val="2"/>
      </rPr>
      <t xml:space="preserve">
Obtain laboratory confirmation of the outbreak etiology</t>
    </r>
  </si>
  <si>
    <r>
      <rPr>
        <b/>
        <sz val="9"/>
        <color rgb="FF000000"/>
        <rFont val="Arial"/>
        <family val="2"/>
      </rPr>
      <t xml:space="preserve">
Early response action 4</t>
    </r>
    <r>
      <rPr>
        <sz val="9"/>
        <color rgb="FF000000"/>
        <rFont val="Arial"/>
        <family val="2"/>
      </rPr>
      <t xml:space="preserve">
Initiate appropriate case management and infection prevention and control (IPC) measures in health facilities</t>
    </r>
  </si>
  <si>
    <r>
      <rPr>
        <b/>
        <sz val="9"/>
        <color rgb="FF000000"/>
        <rFont val="Arial"/>
        <family val="2"/>
      </rPr>
      <t xml:space="preserve">
Early response action 5</t>
    </r>
    <r>
      <rPr>
        <sz val="9"/>
        <color rgb="FF000000"/>
        <rFont val="Arial"/>
        <family val="2"/>
      </rPr>
      <t xml:space="preserve">
Initiate appropriate public health countermeasures³ in affected communities</t>
    </r>
  </si>
  <si>
    <r>
      <rPr>
        <b/>
        <sz val="9"/>
        <color rgb="FF000000"/>
        <rFont val="Arial"/>
        <family val="2"/>
      </rPr>
      <t xml:space="preserve">
Early response action 6</t>
    </r>
    <r>
      <rPr>
        <sz val="9"/>
        <color rgb="FF000000"/>
        <rFont val="Arial"/>
        <family val="2"/>
      </rPr>
      <t xml:space="preserve">
Initiate appropriate risk communication and community engagement activities</t>
    </r>
  </si>
  <si>
    <r>
      <rPr>
        <b/>
        <sz val="9"/>
        <color rgb="FF000000"/>
        <rFont val="Arial"/>
        <family val="2"/>
      </rPr>
      <t xml:space="preserve">
Early response action 7</t>
    </r>
    <r>
      <rPr>
        <sz val="9"/>
        <color rgb="FF000000"/>
        <rFont val="Arial"/>
        <family val="2"/>
      </rPr>
      <t xml:space="preserve">
Establish a coordination 
mechanism</t>
    </r>
  </si>
  <si>
    <r>
      <rPr>
        <b/>
        <sz val="9"/>
        <color rgb="FF2FBB4D"/>
        <rFont val="Arial"/>
        <family val="2"/>
      </rPr>
      <t xml:space="preserve">
DATE OF EARLY 
RESPONSE COMPLETION</t>
    </r>
    <r>
      <rPr>
        <sz val="9"/>
        <color rgb="FF2FBB4D"/>
        <rFont val="Arial"/>
        <family val="2"/>
      </rPr>
      <t xml:space="preserve">
</t>
    </r>
    <r>
      <rPr>
        <sz val="9"/>
        <color rgb="FF000000"/>
        <rFont val="Arial"/>
        <family val="2"/>
      </rPr>
      <t>Date on which all applicable early response actions were completed</t>
    </r>
  </si>
  <si>
    <r>
      <t xml:space="preserve">
Narrative</t>
    </r>
    <r>
      <rPr>
        <sz val="9"/>
        <color rgb="FF000000"/>
        <rFont val="Arial"/>
        <family val="2"/>
      </rPr>
      <t xml:space="preserve">
Rationale for identifying this date for effective response and any key observations.</t>
    </r>
  </si>
  <si>
    <r>
      <t xml:space="preserve">
End date
</t>
    </r>
    <r>
      <rPr>
        <sz val="9"/>
        <color rgb="FF000000"/>
        <rFont val="Arial"/>
        <family val="2"/>
      </rPr>
      <t>Date that outbreak is declared over by responsible authorities</t>
    </r>
  </si>
  <si>
    <t xml:space="preserve">Observations or 
rationale for data input
</t>
  </si>
  <si>
    <t>ID</t>
  </si>
  <si>
    <t>Enter event</t>
  </si>
  <si>
    <t>Select from drop-down.</t>
  </si>
  <si>
    <t>Enter location</t>
  </si>
  <si>
    <t>Enter location (optional)</t>
  </si>
  <si>
    <t>Enter DD/MM/YY. 
Leave blank if pending/missing.</t>
  </si>
  <si>
    <t>Briefly describe.</t>
  </si>
  <si>
    <t>Bottleneck 1</t>
  </si>
  <si>
    <t>Bottleneck 2</t>
  </si>
  <si>
    <t>Bottleneck 3</t>
  </si>
  <si>
    <t>Enter DD/MM/YY. Enter NA (not N/A) if not applicable. Leave blank if pending/missing.</t>
  </si>
  <si>
    <t xml:space="preserve">Latest date auto-generated with MAX function. Incomplete if any cells left blank. </t>
  </si>
  <si>
    <t>Enter DD/MM/YY. 
Leave blank if pending or missing.</t>
  </si>
  <si>
    <t>Sample</t>
  </si>
  <si>
    <t>Sample A</t>
  </si>
  <si>
    <t>Sample B</t>
  </si>
  <si>
    <t>Sample C</t>
  </si>
  <si>
    <t>Lorem Ipsum</t>
  </si>
  <si>
    <r>
      <t xml:space="preserve">  To add a new row: Select the entire </t>
    </r>
    <r>
      <rPr>
        <b/>
        <sz val="8"/>
        <color rgb="FF4C4C4F"/>
        <rFont val="Arial"/>
        <family val="2"/>
      </rPr>
      <t>"#" ROW</t>
    </r>
    <r>
      <rPr>
        <sz val="8"/>
        <color rgb="FF4C4C4F"/>
        <rFont val="Arial"/>
        <family val="2"/>
      </rPr>
      <t xml:space="preserve"> (click the row number), then press the keys </t>
    </r>
    <r>
      <rPr>
        <b/>
        <sz val="8"/>
        <color rgb="FF4C4C4F"/>
        <rFont val="Arial"/>
        <family val="2"/>
      </rPr>
      <t>Ctrl, Shift and plus (+)</t>
    </r>
    <r>
      <rPr>
        <sz val="8"/>
        <color rgb="FF4C4C4F"/>
        <rFont val="Arial"/>
        <family val="2"/>
      </rPr>
      <t xml:space="preserve">. Ensure you add an identical number of rows in the next sheet.
</t>
    </r>
  </si>
  <si>
    <t xml:space="preserve">  1. Date of emergence may change as data are updated through the course of the epidemiologic investigation. </t>
  </si>
  <si>
    <t xml:space="preserve">  2. Date of emergence definition. For endemic diseases: date on which a predetermined increase in case incidence over baseline rates occurred; For non-endemic diseases: date on which the index case or first  epidemiologically linked case first experienced symptoms; For other public health events: date the threat first met criteria as a reportable event based on country reporting standards.</t>
  </si>
  <si>
    <t xml:space="preserve">  3. Procurement and distribution of commodities in the community to prevent outbreak spread (e.g., vaccines, ORS sachets, antimicrobial agents, water treatment, soap, insect repellants, bed nets, PPE), initiation of public health and social measures (e.g., masking, travel restrictions, quarantine, food recall, boil water advisory)</t>
  </si>
  <si>
    <t>NOTIFICATION</t>
  </si>
  <si>
    <r>
      <rPr>
        <b/>
        <sz val="9"/>
        <color rgb="FFED5446"/>
        <rFont val="Arial"/>
        <family val="2"/>
      </rPr>
      <t xml:space="preserve">
TIMELINESS OF DETECTION</t>
    </r>
    <r>
      <rPr>
        <sz val="9"/>
        <color rgb="FF000000"/>
        <rFont val="Arial"/>
        <family val="2"/>
      </rPr>
      <t xml:space="preserve">
Difference between
dates of emergence 
and detection
</t>
    </r>
    <r>
      <rPr>
        <b/>
        <sz val="9"/>
        <color rgb="FF000000"/>
        <rFont val="Arial"/>
        <family val="2"/>
      </rPr>
      <t xml:space="preserve">TARGET
</t>
    </r>
    <r>
      <rPr>
        <b/>
        <sz val="12"/>
        <color rgb="FFED5446"/>
        <rFont val="Arial"/>
        <family val="2"/>
      </rPr>
      <t>7 days</t>
    </r>
  </si>
  <si>
    <r>
      <rPr>
        <b/>
        <sz val="9"/>
        <color rgb="FFF89736"/>
        <rFont val="Arial"/>
        <family val="2"/>
      </rPr>
      <t xml:space="preserve">
TIMELINESS OF NOTIFICATION</t>
    </r>
    <r>
      <rPr>
        <sz val="9"/>
        <color rgb="FF000000"/>
        <rFont val="Arial"/>
        <family val="2"/>
      </rPr>
      <t xml:space="preserve">
Difference between 
dates of detection 
and notification
</t>
    </r>
    <r>
      <rPr>
        <b/>
        <sz val="9"/>
        <color rgb="FF000000"/>
        <rFont val="Arial"/>
        <family val="2"/>
      </rPr>
      <t xml:space="preserve">TARGET
</t>
    </r>
    <r>
      <rPr>
        <b/>
        <sz val="12"/>
        <color rgb="FFF89736"/>
        <rFont val="Arial"/>
        <family val="2"/>
      </rPr>
      <t>1 day</t>
    </r>
  </si>
  <si>
    <r>
      <rPr>
        <b/>
        <sz val="8"/>
        <color rgb="FF000000"/>
        <rFont val="Arial"/>
        <family val="2"/>
      </rPr>
      <t xml:space="preserve">
Early response action 1</t>
    </r>
    <r>
      <rPr>
        <sz val="8"/>
        <color rgb="FF000000"/>
        <rFont val="Arial"/>
        <family val="2"/>
      </rPr>
      <t xml:space="preserve">
Initiate investigation or deploy investigation/
response team</t>
    </r>
  </si>
  <si>
    <r>
      <rPr>
        <b/>
        <sz val="8"/>
        <color rgb="FF000000"/>
        <rFont val="Arial"/>
        <family val="2"/>
      </rPr>
      <t xml:space="preserve">
Early response action 2</t>
    </r>
    <r>
      <rPr>
        <sz val="8"/>
        <color rgb="FF000000"/>
        <rFont val="Arial"/>
        <family val="2"/>
      </rPr>
      <t xml:space="preserve">
Conduct epidemiologic analysis of burden, severity and risk factors, and perform initial risk assessment</t>
    </r>
  </si>
  <si>
    <r>
      <rPr>
        <b/>
        <sz val="8"/>
        <color rgb="FF000000"/>
        <rFont val="Arial"/>
        <family val="2"/>
      </rPr>
      <t xml:space="preserve">
Early response action 3</t>
    </r>
    <r>
      <rPr>
        <sz val="8"/>
        <color rgb="FF000000"/>
        <rFont val="Arial"/>
        <family val="2"/>
      </rPr>
      <t xml:space="preserve">
Obtain laboratory confirmation of the outbreak etiology</t>
    </r>
  </si>
  <si>
    <r>
      <rPr>
        <b/>
        <sz val="8"/>
        <color rgb="FF000000"/>
        <rFont val="Arial"/>
        <family val="2"/>
      </rPr>
      <t xml:space="preserve">
Early response action 4</t>
    </r>
    <r>
      <rPr>
        <sz val="8"/>
        <color rgb="FF000000"/>
        <rFont val="Arial"/>
        <family val="2"/>
      </rPr>
      <t xml:space="preserve">
Initiate appropriate case management and infection prevention and control (IPC) measures in health facilities</t>
    </r>
  </si>
  <si>
    <r>
      <rPr>
        <b/>
        <sz val="8"/>
        <color rgb="FF000000"/>
        <rFont val="Arial"/>
        <family val="2"/>
      </rPr>
      <t xml:space="preserve">
Early response action 5</t>
    </r>
    <r>
      <rPr>
        <sz val="8"/>
        <color rgb="FF000000"/>
        <rFont val="Arial"/>
        <family val="2"/>
      </rPr>
      <t xml:space="preserve">
Initiate appropriate public health countermeasures³ in affected communities</t>
    </r>
  </si>
  <si>
    <r>
      <rPr>
        <b/>
        <sz val="8"/>
        <color rgb="FF000000"/>
        <rFont val="Arial"/>
        <family val="2"/>
      </rPr>
      <t xml:space="preserve">
Early response action 6</t>
    </r>
    <r>
      <rPr>
        <sz val="8"/>
        <color rgb="FF000000"/>
        <rFont val="Arial"/>
        <family val="2"/>
      </rPr>
      <t xml:space="preserve">
Initiate appropriate risk communication and community engagement activities</t>
    </r>
  </si>
  <si>
    <r>
      <rPr>
        <b/>
        <sz val="8"/>
        <color rgb="FF000000"/>
        <rFont val="Arial"/>
        <family val="2"/>
      </rPr>
      <t xml:space="preserve">
Early response action 7</t>
    </r>
    <r>
      <rPr>
        <sz val="8"/>
        <color rgb="FF000000"/>
        <rFont val="Arial"/>
        <family val="2"/>
      </rPr>
      <t xml:space="preserve">
Establish a coordination 
mechanism</t>
    </r>
  </si>
  <si>
    <r>
      <rPr>
        <b/>
        <sz val="9"/>
        <color rgb="FF2FBB4D"/>
        <rFont val="Arial"/>
        <family val="2"/>
      </rPr>
      <t xml:space="preserve">
TIMELINESS OF EARLY 
RESPONSE COMPLETION</t>
    </r>
    <r>
      <rPr>
        <sz val="9"/>
        <color rgb="FF000000"/>
        <rFont val="Arial"/>
        <family val="2"/>
      </rPr>
      <t xml:space="preserve">
Difference between dates of notification and completion 
of the last early response action
</t>
    </r>
    <r>
      <rPr>
        <b/>
        <sz val="9"/>
        <color rgb="FF000000"/>
        <rFont val="Arial"/>
        <family val="2"/>
      </rPr>
      <t xml:space="preserve">
TARGET
</t>
    </r>
    <r>
      <rPr>
        <b/>
        <sz val="12"/>
        <color rgb="FF2FBB4D"/>
        <rFont val="Arial"/>
        <family val="2"/>
      </rPr>
      <t>7 days</t>
    </r>
  </si>
  <si>
    <t xml:space="preserve">Observations or 
rationale for data input
</t>
  </si>
  <si>
    <t>#</t>
  </si>
  <si>
    <t xml:space="preserve">Median </t>
  </si>
  <si>
    <t xml:space="preserve">% Met Target </t>
  </si>
  <si>
    <t>Legend</t>
  </si>
  <si>
    <t>Format</t>
  </si>
  <si>
    <t>Action</t>
  </si>
  <si>
    <t>NA</t>
  </si>
  <si>
    <r>
      <rPr>
        <b/>
        <sz val="8"/>
        <color rgb="FF000000"/>
        <rFont val="Arial"/>
        <family val="2"/>
      </rPr>
      <t xml:space="preserve">Not applicable. </t>
    </r>
    <r>
      <rPr>
        <sz val="8"/>
        <color rgb="FF000000"/>
        <rFont val="Arial"/>
        <family val="2"/>
      </rPr>
      <t>Check input data in Sheet 1 to complete or leave NA.</t>
    </r>
  </si>
  <si>
    <t>!</t>
  </si>
  <si>
    <r>
      <rPr>
        <b/>
        <sz val="8"/>
        <color rgb="FF000000"/>
        <rFont val="Arial"/>
        <family val="2"/>
      </rPr>
      <t>Negative value.</t>
    </r>
    <r>
      <rPr>
        <sz val="8"/>
        <color rgb="FF000000"/>
        <rFont val="Arial"/>
        <family val="2"/>
      </rPr>
      <t xml:space="preserve"> Potential data input error for discussion. If data iscorrect, do not adjust dates to present a positive value. Instead, take note of this interval and ensure that the narrative/rationale for date selection is documented.</t>
    </r>
  </si>
  <si>
    <t>Missing</t>
  </si>
  <si>
    <r>
      <rPr>
        <b/>
        <sz val="8"/>
        <color rgb="FF000000"/>
        <rFont val="Arial"/>
        <family val="2"/>
      </rPr>
      <t xml:space="preserve">Missing data. </t>
    </r>
    <r>
      <rPr>
        <sz val="8"/>
        <color rgb="FF000000"/>
        <rFont val="Arial"/>
        <family val="2"/>
      </rPr>
      <t>Check input data in Sheet 1 to complete or leave Blank.</t>
    </r>
  </si>
  <si>
    <t>Green highlight</t>
  </si>
  <si>
    <r>
      <rPr>
        <b/>
        <sz val="8"/>
        <color rgb="FF000000"/>
        <rFont val="Arial"/>
        <family val="2"/>
      </rPr>
      <t>Meets target.</t>
    </r>
    <r>
      <rPr>
        <sz val="8"/>
        <color rgb="FF000000"/>
        <rFont val="Arial"/>
        <family val="2"/>
      </rPr>
      <t xml:space="preserve"> Discuss enablers. Document for advocacy and to demonstrate impact.</t>
    </r>
  </si>
  <si>
    <t>Red highlight</t>
  </si>
  <si>
    <r>
      <rPr>
        <b/>
        <sz val="8"/>
        <color rgb="FF000000"/>
        <rFont val="Arial"/>
        <family val="2"/>
      </rPr>
      <t>Does not meet target.</t>
    </r>
    <r>
      <rPr>
        <sz val="8"/>
        <color rgb="FF000000"/>
        <rFont val="Arial"/>
        <family val="2"/>
      </rPr>
      <t xml:space="preserve"> Discuss bottlenecks. Propose remedial actions.</t>
    </r>
  </si>
  <si>
    <t>Sumary reports</t>
  </si>
  <si>
    <r>
      <t xml:space="preserve">Scope 
</t>
    </r>
    <r>
      <rPr>
        <sz val="8"/>
        <color theme="0"/>
        <rFont val="Arial"/>
        <family val="2"/>
      </rPr>
      <t>Total events evaluated against 7-1-7: Auto-generated; adjust as needed.</t>
    </r>
  </si>
  <si>
    <t>% Meeting Targets</t>
  </si>
  <si>
    <t>Overall performance</t>
  </si>
  <si>
    <t>Detection</t>
  </si>
  <si>
    <t>Notification</t>
  </si>
  <si>
    <t xml:space="preserve">Response </t>
  </si>
  <si>
    <t>All targets</t>
  </si>
  <si>
    <t># Met Target</t>
  </si>
  <si>
    <t>% Met Target</t>
  </si>
  <si>
    <t>Early response actions</t>
  </si>
  <si>
    <t>Early Response Action 1</t>
  </si>
  <si>
    <t>Early Response Action 2</t>
  </si>
  <si>
    <t>Early Response Action 3</t>
  </si>
  <si>
    <t>Early Response Action 4</t>
  </si>
  <si>
    <t>Early Response Action 5</t>
  </si>
  <si>
    <t>Early Response Action 6</t>
  </si>
  <si>
    <t>Early Response Action 7</t>
  </si>
  <si>
    <t>Median</t>
  </si>
  <si>
    <t>PROPOSED ACTION</t>
  </si>
  <si>
    <t>BOTTLENECK ADDRESSED</t>
  </si>
  <si>
    <t>EVENT ID</t>
  </si>
  <si>
    <t>RESPONSIBLE 
AUTHORITY</t>
  </si>
  <si>
    <t>TARGET
START</t>
  </si>
  <si>
    <t>TARGET
END</t>
  </si>
  <si>
    <t>IMPLEMENTATION STATUS</t>
  </si>
  <si>
    <t>NEXT STEPS</t>
  </si>
  <si>
    <t>Name, Institution, Contact</t>
  </si>
  <si>
    <t>Waiting for start date</t>
  </si>
  <si>
    <t>In progress</t>
  </si>
  <si>
    <t>Stuck</t>
  </si>
  <si>
    <t>Completed</t>
  </si>
  <si>
    <t>Deferred (longer-term action)</t>
  </si>
  <si>
    <r>
      <t xml:space="preserve">
</t>
    </r>
    <r>
      <rPr>
        <b/>
        <sz val="10"/>
        <color rgb="FF000000"/>
        <rFont val="Arial"/>
        <family val="2"/>
      </rPr>
      <t>Bottlenecks</t>
    </r>
    <r>
      <rPr>
        <sz val="10"/>
        <color rgb="FF000000"/>
        <rFont val="Arial"/>
        <family val="2"/>
      </rPr>
      <t xml:space="preserve">
</t>
    </r>
    <r>
      <rPr>
        <sz val="9"/>
        <color rgb="FF000000"/>
        <rFont val="Arial"/>
        <family val="2"/>
      </rPr>
      <t>Transfer individual bottlenecks from Sheet 1.
Assign bottleneck categories or use this list to support a thematic analysis of recurring bottlenecks.</t>
    </r>
  </si>
  <si>
    <t xml:space="preserve">
Event ID</t>
  </si>
  <si>
    <r>
      <t xml:space="preserve">
Interval
</t>
    </r>
    <r>
      <rPr>
        <sz val="9"/>
        <color rgb="FF000000"/>
        <rFont val="Arial"/>
        <family val="2"/>
      </rPr>
      <t>Assign a 7-1-7 interval</t>
    </r>
  </si>
  <si>
    <r>
      <t xml:space="preserve">
Bottleneck category
</t>
    </r>
    <r>
      <rPr>
        <sz val="9"/>
        <color rgb="FF000000"/>
        <rFont val="Arial"/>
        <family val="2"/>
      </rPr>
      <t>Assign a category</t>
    </r>
  </si>
  <si>
    <r>
      <t xml:space="preserve">
Technical Area
</t>
    </r>
    <r>
      <rPr>
        <sz val="9"/>
        <color rgb="FF000000"/>
        <rFont val="Arial"/>
        <family val="2"/>
      </rPr>
      <t xml:space="preserve">Assign a JEE 
technical area </t>
    </r>
  </si>
  <si>
    <r>
      <t xml:space="preserve">
JEE indicator
</t>
    </r>
    <r>
      <rPr>
        <sz val="9"/>
        <color rgb="FF000000"/>
        <rFont val="Arial"/>
        <family val="2"/>
      </rPr>
      <t>Assign a JEE indicator (Optional)</t>
    </r>
  </si>
  <si>
    <t xml:space="preserve">  </t>
  </si>
  <si>
    <r>
      <t xml:space="preserve">7-1-7 bottleneck categories 
</t>
    </r>
    <r>
      <rPr>
        <sz val="9"/>
        <color rgb="FF000000"/>
        <rFont val="Arial"/>
        <family val="2"/>
      </rPr>
      <t xml:space="preserve">To help identify areas in greatest need of remedial action and investment, categorize bottlenecks and review the most frequently recurring categories. 
Common bottleneck categories identified through implementation of the 7-1-7 approach are listed below. This list is not exhaustive and additional bottleneck categories may be needed.  </t>
    </r>
  </si>
  <si>
    <t xml:space="preserve"> </t>
  </si>
  <si>
    <t>Clinical or Health Care Worker</t>
  </si>
  <si>
    <t>Laboratory</t>
  </si>
  <si>
    <t>Planning &amp; Procedures</t>
  </si>
  <si>
    <t>Health professional with no training in surveillance and response</t>
  </si>
  <si>
    <t>Delayed laboratory confirmation </t>
  </si>
  <si>
    <t>Failure to follow event notification procedures</t>
  </si>
  <si>
    <t>Limited clinical case management capacity  </t>
  </si>
  <si>
    <t>Delayed specimen collection </t>
  </si>
  <si>
    <t>Failure to follow initial risk assessment or event verification procedures</t>
  </si>
  <si>
    <t>Low awareness or clinical suspicion by health workers </t>
  </si>
  <si>
    <t>Delayed specimen transportation</t>
  </si>
  <si>
    <t>Inadequate procedures in place for event notification </t>
  </si>
  <si>
    <t>Lack of clinical surveillance focal point/capacity </t>
  </si>
  <si>
    <t>Lack of diagnostic commodities (lab reagents, RDTs, specimen collection kits)</t>
  </si>
  <si>
    <t>Inadequate risk assessments, preparedness, or response plans </t>
  </si>
  <si>
    <t>Coordination</t>
  </si>
  <si>
    <t>Laboratory reporting failure</t>
  </si>
  <si>
    <t>Resources &amp; Procurement</t>
  </si>
  <si>
    <t>Lack of coordination across public health units or agencies</t>
  </si>
  <si>
    <t>Patient or Community</t>
  </si>
  <si>
    <t>Competing priorities (including COVID-19) </t>
  </si>
  <si>
    <t>Lack of multisectoral/disciplinary response teams</t>
  </si>
  <si>
    <t>Delay in care-seeking by patient </t>
  </si>
  <si>
    <t>Lack of available resources for response initiation or rapid resource mobilization </t>
  </si>
  <si>
    <t>Lack of one health information sharing/collaboration </t>
  </si>
  <si>
    <t>Inadequate sensitivity of community detection </t>
  </si>
  <si>
    <t>Limited availability of countermeasures or personal protective equipment </t>
  </si>
  <si>
    <t>Weak response coordination, including incident management and rapid response team capacity </t>
  </si>
  <si>
    <t>Low community knowledge or trust </t>
  </si>
  <si>
    <t>Logistics and shipment delays </t>
  </si>
  <si>
    <t>Data Systems</t>
  </si>
  <si>
    <t>Risk communications or community engagement </t>
  </si>
  <si>
    <t>Human resources gaps for public health </t>
  </si>
  <si>
    <t>Data entry delay</t>
  </si>
  <si>
    <t>Lack of timely or complete surveillance data</t>
  </si>
  <si>
    <t>Technological challenge for electronic surveillance/reporting systems (e.g., network coverage) </t>
  </si>
  <si>
    <t>Event Characteristics</t>
  </si>
  <si>
    <t>Access issues (remote, fragile, conflict settings) </t>
  </si>
  <si>
    <t>New or unexpected pathogen </t>
  </si>
  <si>
    <r>
      <t xml:space="preserve">
</t>
    </r>
    <r>
      <rPr>
        <b/>
        <sz val="10"/>
        <color rgb="FF000000"/>
        <rFont val="Arial"/>
        <family val="2"/>
      </rPr>
      <t>Bottleneck category counts</t>
    </r>
    <r>
      <rPr>
        <sz val="10"/>
        <color rgb="FF000000"/>
        <rFont val="Arial"/>
        <family val="2"/>
      </rPr>
      <t xml:space="preserve">
</t>
    </r>
    <r>
      <rPr>
        <sz val="9"/>
        <color rgb="FF000000"/>
        <rFont val="Arial"/>
        <family val="2"/>
      </rPr>
      <t>To update results, select any area of the table below, then right click and select "refresh".</t>
    </r>
  </si>
  <si>
    <t>Bottleneck categories</t>
  </si>
  <si>
    <t>Count</t>
  </si>
  <si>
    <t>Grand Total</t>
  </si>
  <si>
    <t xml:space="preserve"> JEE TAs</t>
  </si>
  <si>
    <t>JEE Indicator ID</t>
  </si>
  <si>
    <t>P1. Legal instruments</t>
  </si>
  <si>
    <t>P1.1. Legal instruments</t>
  </si>
  <si>
    <t>P2. Financing</t>
  </si>
  <si>
    <t>P1.2. Gender equity and equality in health emergencies</t>
  </si>
  <si>
    <t>P3. IHR coordination, National IHR Focal Point functions and advocacy</t>
  </si>
  <si>
    <t>P2.1. Financing for IHR implementation</t>
  </si>
  <si>
    <t>P4. AMR</t>
  </si>
  <si>
    <t>P2.2. Financing for public health emergency response</t>
  </si>
  <si>
    <t>P5. Zoonotic disease</t>
  </si>
  <si>
    <t>P3.1. National IHR Focal Point functions</t>
  </si>
  <si>
    <t>P6. Food safety</t>
  </si>
  <si>
    <t>P3.2. Multisectoral coordination mechanisms</t>
  </si>
  <si>
    <t>P7. Biosafety and biosecurity</t>
  </si>
  <si>
    <t>P3.3. Strategic planning for IHR, preparedness or health security</t>
  </si>
  <si>
    <t>P8. Immunization</t>
  </si>
  <si>
    <t>P4.1. Multisectoral coordination on AMR</t>
  </si>
  <si>
    <t>D1. National laboratory systems laboratory</t>
  </si>
  <si>
    <t>P4.2. Surveillance of AMR</t>
  </si>
  <si>
    <t>D2. Surveillance</t>
  </si>
  <si>
    <t>P4.3. Prevention of MDRO</t>
  </si>
  <si>
    <t>D3. Human resources</t>
  </si>
  <si>
    <t>P4.4. Optimal use of antimicrobial medicines in human health</t>
  </si>
  <si>
    <t>R1. Health emergency management</t>
  </si>
  <si>
    <t>P4.5. Optimal use of antimicrobial medicines in animal health and agriculture</t>
  </si>
  <si>
    <t>R2. Linking public health and security authorities</t>
  </si>
  <si>
    <t>P5.1. Surveillance of zoonotic diseases</t>
  </si>
  <si>
    <t>R3. Health services provision</t>
  </si>
  <si>
    <t>P5.2. Response to zoonotic diseases</t>
  </si>
  <si>
    <t>R4. IPC</t>
  </si>
  <si>
    <t>P5.3. Sanitary animal production practices</t>
  </si>
  <si>
    <t>R5. RCCE</t>
  </si>
  <si>
    <t>P6.1. Surveillance of foodborne diseases and contamination</t>
  </si>
  <si>
    <t>PoE. PoEs and border health</t>
  </si>
  <si>
    <t>P6.2. Response and management of food safety emergencies</t>
  </si>
  <si>
    <t>Chemical events</t>
  </si>
  <si>
    <t>P7.1. Whole-of-government biosafety and biosecurity system is in place for human, animal and agriculture facilities</t>
  </si>
  <si>
    <t>Radiation emergencies</t>
  </si>
  <si>
    <t>P7.2. Biosafety and biosecurity training and practices in all relevant sectors (including human, animal and agriculture)</t>
  </si>
  <si>
    <t>P8.1. Vaccine coverage (measles) as part of national programme</t>
  </si>
  <si>
    <t>P8.2. National vaccine access and delivery</t>
  </si>
  <si>
    <t>P8.3. Mass vaccination for epidemics of VPDs</t>
  </si>
  <si>
    <t>D1.1. Laboratory testing capacity modalities</t>
  </si>
  <si>
    <t>D1.2. Specimen referral and transport system</t>
  </si>
  <si>
    <t>D1.3. Effective national diagnostic network</t>
  </si>
  <si>
    <t>D1.4. Laboratory quality system</t>
  </si>
  <si>
    <t>D2.1. Early warning surveillance function</t>
  </si>
  <si>
    <t>D2.2. Event verification and investigation</t>
  </si>
  <si>
    <t>D2.3. Analysis and information sharing</t>
  </si>
  <si>
    <t>D3.1. Multisectoral workforce strategy</t>
  </si>
  <si>
    <t>D3.2. Human resources for implementation of IHR</t>
  </si>
  <si>
    <t>Other</t>
  </si>
  <si>
    <t>D3.3. Workforce training</t>
  </si>
  <si>
    <t>D3.4. Workforce surge during a public health event</t>
  </si>
  <si>
    <t>R1.1. Emergency risk assessment and readiness</t>
  </si>
  <si>
    <t>R1.2. PHEOC</t>
  </si>
  <si>
    <t>R1.3. Management of health emergency response</t>
  </si>
  <si>
    <t>R1.4. Activation and coordination of health personnel in a public health emergency</t>
  </si>
  <si>
    <t>R1.5. Emergency logistic and supply chain management</t>
  </si>
  <si>
    <t>R1.6. Research, development and innovation</t>
  </si>
  <si>
    <t>R2.1. Public health and security authorities (e.g. law enforcement, border control, customs) are linked during a suspect or confirmed biological, chemical or radiological event</t>
  </si>
  <si>
    <t>R3.1. Case management</t>
  </si>
  <si>
    <t>R3.2. Utilization of health services</t>
  </si>
  <si>
    <t>R3.3. Continuity of essential health devices</t>
  </si>
  <si>
    <t>R4.1. IPC programmes</t>
  </si>
  <si>
    <t>R4.2. HCAI surveillance</t>
  </si>
  <si>
    <t>R4.3. Safe environment in health facilities</t>
  </si>
  <si>
    <t xml:space="preserve">R5.1. RCCE systems for emergencies </t>
  </si>
  <si>
    <t>R5.2 Risk communication</t>
  </si>
  <si>
    <t>R5.3. Community engagement</t>
  </si>
  <si>
    <t>PoE1. Core capacity requirements at all times for PoEs (airports, ports and ground crossings)</t>
  </si>
  <si>
    <t>PoE2. Public health response at PoEs</t>
  </si>
  <si>
    <t>PoE3. Risk-based approach to international travel-related measures</t>
  </si>
  <si>
    <t>CE1. Mechanisms established and functioning for detecting and responding to chemical events or emergencies</t>
  </si>
  <si>
    <t>CE2. Enabling environment in place for management of chemical event</t>
  </si>
  <si>
    <t>RE1. Mechanisms established and functioning for detecting and responding to radiological and nuclear emergencies</t>
  </si>
  <si>
    <t>RE2. Enabling environment in place for management of radiological and nuclear emergencies</t>
  </si>
  <si>
    <r>
      <rPr>
        <b/>
        <sz val="9"/>
        <color rgb="FF000000"/>
        <rFont val="Arial"/>
        <family val="2"/>
      </rPr>
      <t xml:space="preserve">
Location</t>
    </r>
    <r>
      <rPr>
        <sz val="9"/>
        <color rgb="FF000000"/>
        <rFont val="Arial"/>
        <family val="2"/>
      </rPr>
      <t xml:space="preserve">
Highest level of governance (e.g., region, state, province)</t>
    </r>
  </si>
  <si>
    <r>
      <rPr>
        <b/>
        <sz val="9"/>
        <color rgb="FF000000"/>
        <rFont val="Arial"/>
        <family val="2"/>
      </rPr>
      <t xml:space="preserve">
Location</t>
    </r>
    <r>
      <rPr>
        <sz val="9"/>
        <color rgb="FF000000"/>
        <rFont val="Arial"/>
        <family val="2"/>
      </rPr>
      <t xml:space="preserve">
Lower level of governance (e.g., district, county) </t>
    </r>
  </si>
  <si>
    <r>
      <rPr>
        <b/>
        <sz val="9"/>
        <color rgb="FF000000"/>
        <rFont val="Arial"/>
        <family val="2"/>
      </rPr>
      <t xml:space="preserve">
Location</t>
    </r>
    <r>
      <rPr>
        <sz val="9"/>
        <color rgb="FF000000"/>
        <rFont val="Arial"/>
        <family val="2"/>
      </rPr>
      <t xml:space="preserve">
Lower level of governance 
(e.g., municipality)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</si>
</sst>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55" x14ac:knownFonts="1">
    <font>
      <sz val="10"/>
      <color rgb="FF000000"/>
      <name val="Arial"/>
    </font>
    <font>
      <sz val="11"/>
      <color rgb="FF006100"/>
      <name val="Arial"/>
      <family val="2"/>
      <scheme val="minor"/>
    </font>
    <font>
      <sz val="8"/>
      <name val="Arial"/>
      <family val="2"/>
    </font>
    <font>
      <sz val="10"/>
      <color theme="1"/>
      <name val="Arial"/>
      <family val="2"/>
    </font>
    <font>
      <sz val="10"/>
      <color rgb="FF000000"/>
      <name val="Arial"/>
      <family val="2"/>
    </font>
    <font>
      <b/>
      <sz val="9"/>
      <color theme="1"/>
      <name val="Arial"/>
      <family val="2"/>
    </font>
    <font>
      <sz val="9"/>
      <color rgb="FF000000"/>
      <name val="Arial"/>
      <family val="2"/>
    </font>
    <font>
      <sz val="9"/>
      <color theme="1"/>
      <name val="Arial"/>
      <family val="2"/>
    </font>
    <font>
      <b/>
      <sz val="9"/>
      <color theme="0"/>
      <name val="Arial"/>
      <family val="2"/>
    </font>
    <font>
      <b/>
      <sz val="9"/>
      <color rgb="FF000000"/>
      <name val="Arial"/>
      <family val="2"/>
    </font>
    <font>
      <b/>
      <sz val="9"/>
      <color rgb="FFFFFFFF"/>
      <name val="Arial"/>
      <family val="2"/>
    </font>
    <font>
      <b/>
      <sz val="9"/>
      <color rgb="FFE06666"/>
      <name val="Arial"/>
      <family val="2"/>
    </font>
    <font>
      <b/>
      <sz val="9"/>
      <color rgb="FFF6B26B"/>
      <name val="Arial"/>
      <family val="2"/>
    </font>
    <font>
      <b/>
      <sz val="9"/>
      <color theme="5"/>
      <name val="Arial"/>
      <family val="2"/>
    </font>
    <font>
      <b/>
      <sz val="9"/>
      <color rgb="FFF89736"/>
      <name val="Arial"/>
      <family val="2"/>
    </font>
    <font>
      <sz val="7"/>
      <color rgb="FF000000"/>
      <name val="Arial"/>
      <family val="2"/>
    </font>
    <font>
      <sz val="7"/>
      <color theme="3" tint="0.499984740745262"/>
      <name val="Arial"/>
      <family val="2"/>
    </font>
    <font>
      <sz val="8"/>
      <color rgb="FF000000"/>
      <name val="Arial"/>
      <family val="2"/>
    </font>
    <font>
      <b/>
      <sz val="9"/>
      <color rgb="FF2FBB4D"/>
      <name val="Arial"/>
      <family val="2"/>
    </font>
    <font>
      <sz val="9"/>
      <color rgb="FF2FBB4D"/>
      <name val="Arial"/>
      <family val="2"/>
    </font>
    <font>
      <b/>
      <sz val="8"/>
      <color theme="1"/>
      <name val="Arial"/>
      <family val="2"/>
    </font>
    <font>
      <sz val="8"/>
      <color theme="1"/>
      <name val="Arial"/>
      <family val="2"/>
    </font>
    <font>
      <b/>
      <sz val="8"/>
      <color rgb="FF000000"/>
      <name val="Arial"/>
      <family val="2"/>
    </font>
    <font>
      <b/>
      <sz val="9"/>
      <color rgb="FFED5446"/>
      <name val="Arial"/>
      <family val="2"/>
    </font>
    <font>
      <b/>
      <sz val="9"/>
      <color rgb="FF4C4C4F"/>
      <name val="Arial"/>
      <family val="2"/>
    </font>
    <font>
      <sz val="7"/>
      <color rgb="FF4C4C4F"/>
      <name val="Arial"/>
      <family val="2"/>
    </font>
    <font>
      <sz val="8"/>
      <color rgb="FF4C4C4F"/>
      <name val="Arial"/>
      <family val="2"/>
    </font>
    <font>
      <b/>
      <sz val="8"/>
      <color rgb="FF4C4C4F"/>
      <name val="Arial"/>
      <family val="2"/>
    </font>
    <font>
      <b/>
      <sz val="8"/>
      <color theme="0"/>
      <name val="Arial"/>
      <family val="2"/>
    </font>
    <font>
      <sz val="8"/>
      <color theme="0" tint="-0.499984740745262"/>
      <name val="Arial"/>
      <family val="2"/>
    </font>
    <font>
      <sz val="8"/>
      <color rgb="FFF89736"/>
      <name val="Arial"/>
      <family val="2"/>
    </font>
    <font>
      <sz val="7"/>
      <color rgb="FF808080"/>
      <name val="Arial"/>
      <family val="2"/>
    </font>
    <font>
      <sz val="10"/>
      <color rgb="FF000000"/>
      <name val="Arial"/>
      <family val="2"/>
    </font>
    <font>
      <b/>
      <sz val="12"/>
      <color rgb="FFED5446"/>
      <name val="Arial"/>
      <family val="2"/>
    </font>
    <font>
      <b/>
      <sz val="12"/>
      <color rgb="FFF89736"/>
      <name val="Arial"/>
      <family val="2"/>
    </font>
    <font>
      <b/>
      <sz val="12"/>
      <color rgb="FF2FBB4D"/>
      <name val="Arial"/>
      <family val="2"/>
    </font>
    <font>
      <b/>
      <sz val="8"/>
      <color rgb="FFF89736"/>
      <name val="Arial"/>
      <family val="2"/>
    </font>
    <font>
      <sz val="22"/>
      <color theme="1"/>
      <name val="Arial"/>
      <family val="2"/>
    </font>
    <font>
      <sz val="10"/>
      <color rgb="FF1E1E1E"/>
      <name val="Helvetica Neue"/>
      <family val="2"/>
    </font>
    <font>
      <b/>
      <sz val="10"/>
      <color rgb="FF000000"/>
      <name val="Arial"/>
      <family val="2"/>
    </font>
    <font>
      <sz val="8"/>
      <color theme="0"/>
      <name val="Arial"/>
      <family val="2"/>
    </font>
    <font>
      <b/>
      <sz val="22"/>
      <color rgb="FFED5446"/>
      <name val="Arial"/>
      <family val="2"/>
    </font>
    <font>
      <b/>
      <sz val="22"/>
      <color rgb="FFF89736"/>
      <name val="Arial"/>
      <family val="2"/>
    </font>
    <font>
      <b/>
      <sz val="22"/>
      <color rgb="FF2FBB4D"/>
      <name val="Arial"/>
      <family val="2"/>
    </font>
    <font>
      <sz val="9"/>
      <color rgb="FF333333"/>
      <name val="Roboto"/>
    </font>
    <font>
      <b/>
      <sz val="11"/>
      <name val="Calibri"/>
      <family val="2"/>
    </font>
    <font>
      <sz val="11"/>
      <name val="Calibri"/>
      <family val="2"/>
    </font>
    <font>
      <sz val="12"/>
      <name val="Times New Roman"/>
      <family val="1"/>
    </font>
    <font>
      <b/>
      <sz val="11"/>
      <color rgb="FF000000"/>
      <name val="Calibri"/>
      <family val="2"/>
    </font>
    <font>
      <sz val="10"/>
      <color rgb="FF000000"/>
      <name val="Symbol"/>
      <charset val="2"/>
    </font>
    <font>
      <sz val="10"/>
      <color rgb="FF000000"/>
      <name val="Arial"/>
      <family val="2"/>
      <scheme val="minor"/>
    </font>
    <font>
      <b/>
      <sz val="10"/>
      <color rgb="FF000000"/>
      <name val="Arial"/>
      <family val="2"/>
      <scheme val="minor"/>
    </font>
    <font>
      <b/>
      <sz val="10"/>
      <name val="Arial"/>
      <family val="2"/>
      <scheme val="minor"/>
    </font>
    <font>
      <sz val="10"/>
      <name val="Arial"/>
      <family val="2"/>
      <scheme val="minor"/>
    </font>
    <font>
      <sz val="10"/>
      <color rgb="FF231F20"/>
      <name val="Arial"/>
      <family val="2"/>
    </font>
  </fonts>
  <fills count="28">
    <fill>
      <patternFill patternType="none"/>
    </fill>
    <fill>
      <patternFill patternType="gray125"/>
    </fill>
    <fill>
      <patternFill patternType="solid">
        <fgColor rgb="FFC6EFCE"/>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ED5446"/>
        <bgColor rgb="FFE06666"/>
      </patternFill>
    </fill>
    <fill>
      <patternFill patternType="solid">
        <fgColor rgb="FFF89736"/>
        <bgColor rgb="FFF6B26B"/>
      </patternFill>
    </fill>
    <fill>
      <patternFill patternType="solid">
        <fgColor rgb="FF2FBB4D"/>
        <bgColor rgb="FF93C47D"/>
      </patternFill>
    </fill>
    <fill>
      <patternFill patternType="solid">
        <fgColor rgb="FF4C4C4F"/>
        <bgColor indexed="64"/>
      </patternFill>
    </fill>
    <fill>
      <patternFill patternType="solid">
        <fgColor rgb="FF4C4C4F"/>
        <bgColor rgb="FFD9D9D9"/>
      </patternFill>
    </fill>
    <fill>
      <patternFill patternType="solid">
        <fgColor rgb="FF4C4C4F"/>
        <bgColor rgb="FF93C47D"/>
      </patternFill>
    </fill>
    <fill>
      <patternFill patternType="solid">
        <fgColor rgb="FF4C4C4F"/>
        <bgColor rgb="FFE06666"/>
      </patternFill>
    </fill>
    <fill>
      <patternFill patternType="solid">
        <fgColor rgb="FFFCF6EA"/>
        <bgColor indexed="64"/>
      </patternFill>
    </fill>
    <fill>
      <patternFill patternType="solid">
        <fgColor rgb="FFF5E7E9"/>
        <bgColor indexed="64"/>
      </patternFill>
    </fill>
    <fill>
      <patternFill patternType="solid">
        <fgColor rgb="FFF8FEF3"/>
        <bgColor indexed="64"/>
      </patternFill>
    </fill>
    <fill>
      <patternFill patternType="solid">
        <fgColor rgb="FFF89736"/>
        <bgColor indexed="64"/>
      </patternFill>
    </fill>
    <fill>
      <patternFill patternType="solid">
        <fgColor theme="0" tint="-4.9989318521683403E-2"/>
        <bgColor rgb="FFF3F3F3"/>
      </patternFill>
    </fill>
    <fill>
      <patternFill patternType="solid">
        <fgColor theme="0" tint="-4.9989318521683403E-2"/>
        <bgColor rgb="FF000000"/>
      </patternFill>
    </fill>
    <fill>
      <patternFill patternType="solid">
        <fgColor rgb="FF4C4C4F"/>
        <bgColor rgb="FFEFEFEF"/>
      </patternFill>
    </fill>
    <fill>
      <patternFill patternType="solid">
        <fgColor rgb="FFED5446"/>
        <bgColor indexed="64"/>
      </patternFill>
    </fill>
    <fill>
      <patternFill patternType="solid">
        <fgColor rgb="FF2FBB4D"/>
        <bgColor indexed="64"/>
      </patternFill>
    </fill>
    <fill>
      <patternFill patternType="solid">
        <fgColor rgb="FFF2F2F2"/>
        <bgColor rgb="FFF3F3F3"/>
      </patternFill>
    </fill>
    <fill>
      <patternFill patternType="solid">
        <fgColor theme="0" tint="-0.499984740745262"/>
        <bgColor indexed="64"/>
      </patternFill>
    </fill>
    <fill>
      <patternFill patternType="solid">
        <fgColor theme="0" tint="-0.249977111117893"/>
        <bgColor indexed="64"/>
      </patternFill>
    </fill>
    <fill>
      <patternFill patternType="solid">
        <fgColor rgb="FFEDEDED"/>
        <bgColor indexed="64"/>
      </patternFill>
    </fill>
    <fill>
      <patternFill patternType="solid">
        <fgColor rgb="FF3C9D45"/>
        <bgColor indexed="64"/>
      </patternFill>
    </fill>
  </fills>
  <borders count="60">
    <border>
      <left/>
      <right/>
      <top/>
      <bottom/>
      <diagonal/>
    </border>
    <border>
      <left/>
      <right/>
      <top/>
      <bottom style="thin">
        <color theme="0"/>
      </bottom>
      <diagonal/>
    </border>
    <border>
      <left/>
      <right style="thin">
        <color rgb="FF000000"/>
      </right>
      <top/>
      <bottom style="thin">
        <color rgb="FFFFFFFF"/>
      </bottom>
      <diagonal/>
    </border>
    <border>
      <left style="thin">
        <color theme="0" tint="-0.249977111117893"/>
      </left>
      <right style="thin">
        <color theme="0" tint="-0.249977111117893"/>
      </right>
      <top style="thin">
        <color theme="0" tint="-0.249977111117893"/>
      </top>
      <bottom/>
      <diagonal/>
    </border>
    <border>
      <left/>
      <right/>
      <top style="thin">
        <color theme="0"/>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op>
      <bottom style="thin">
        <color theme="0" tint="-0.249977111117893"/>
      </bottom>
      <diagonal/>
    </border>
    <border>
      <left/>
      <right style="thin">
        <color theme="0" tint="-0.249977111117893"/>
      </right>
      <top style="thin">
        <color theme="0" tint="-0.249977111117893"/>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bottom>
      <diagonal/>
    </border>
    <border>
      <left/>
      <right/>
      <top style="thin">
        <color theme="0" tint="-0.249977111117893"/>
      </top>
      <bottom style="thin">
        <color theme="0"/>
      </bottom>
      <diagonal/>
    </border>
    <border>
      <left style="thin">
        <color theme="0" tint="-0.249977111117893"/>
      </left>
      <right style="thin">
        <color theme="0" tint="-0.249977111117893"/>
      </right>
      <top style="thin">
        <color theme="0" tint="-0.499984740745262"/>
      </top>
      <bottom style="thin">
        <color theme="0" tint="-0.249977111117893"/>
      </bottom>
      <diagonal/>
    </border>
    <border>
      <left style="thick">
        <color rgb="FF2FBB4D"/>
      </left>
      <right style="thin">
        <color theme="0" tint="-0.249977111117893"/>
      </right>
      <top style="thin">
        <color theme="0"/>
      </top>
      <bottom style="medium">
        <color theme="0" tint="-0.499984740745262"/>
      </bottom>
      <diagonal/>
    </border>
    <border>
      <left style="thin">
        <color theme="0" tint="-0.249977111117893"/>
      </left>
      <right style="thin">
        <color theme="0" tint="-0.249977111117893"/>
      </right>
      <top style="thin">
        <color rgb="FFFFFFFF"/>
      </top>
      <bottom style="medium">
        <color theme="0" tint="-0.499984740745262"/>
      </bottom>
      <diagonal/>
    </border>
    <border>
      <left/>
      <right/>
      <top style="thin">
        <color theme="0"/>
      </top>
      <bottom style="medium">
        <color theme="0" tint="-0.499984740745262"/>
      </bottom>
      <diagonal/>
    </border>
    <border>
      <left style="thin">
        <color theme="3" tint="0.34998626667073579"/>
      </left>
      <right style="thin">
        <color theme="3" tint="0.34998626667073579"/>
      </right>
      <top style="thin">
        <color theme="3" tint="0.34998626667073579"/>
      </top>
      <bottom style="thin">
        <color theme="3" tint="0.34998626667073579"/>
      </bottom>
      <diagonal/>
    </border>
    <border>
      <left/>
      <right style="thick">
        <color theme="0" tint="-0.249977111117893"/>
      </right>
      <top style="thin">
        <color theme="0"/>
      </top>
      <bottom style="thin">
        <color theme="0" tint="-0.249977111117893"/>
      </bottom>
      <diagonal/>
    </border>
    <border>
      <left/>
      <right style="thick">
        <color theme="5"/>
      </right>
      <top style="thin">
        <color theme="0"/>
      </top>
      <bottom style="thin">
        <color theme="0" tint="-0.249977111117893"/>
      </bottom>
      <diagonal/>
    </border>
    <border>
      <left style="thin">
        <color theme="0" tint="-0.249977111117893"/>
      </left>
      <right style="thin">
        <color theme="0" tint="-0.249977111117893"/>
      </right>
      <top style="thin">
        <color theme="0"/>
      </top>
      <bottom style="medium">
        <color theme="0" tint="-0.499984740745262"/>
      </bottom>
      <diagonal/>
    </border>
    <border>
      <left style="thin">
        <color theme="0" tint="-0.249977111117893"/>
      </left>
      <right/>
      <top style="thin">
        <color theme="0"/>
      </top>
      <bottom style="thin">
        <color theme="0" tint="-0.249977111117893"/>
      </bottom>
      <diagonal/>
    </border>
    <border>
      <left style="thin">
        <color theme="0" tint="-0.249977111117893"/>
      </left>
      <right/>
      <top/>
      <bottom style="medium">
        <color theme="0" tint="-0.499984740745262"/>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ck">
        <color theme="0" tint="-0.249977111117893"/>
      </left>
      <right style="thin">
        <color theme="0" tint="-0.249977111117893"/>
      </right>
      <top style="thin">
        <color theme="0"/>
      </top>
      <bottom style="thin">
        <color theme="0" tint="-0.249977111117893"/>
      </bottom>
      <diagonal/>
    </border>
    <border>
      <left/>
      <right style="thin">
        <color theme="0" tint="-0.249977111117893"/>
      </right>
      <top style="thin">
        <color theme="0"/>
      </top>
      <bottom style="medium">
        <color theme="1" tint="0.499984740745262"/>
      </bottom>
      <diagonal/>
    </border>
    <border>
      <left style="thin">
        <color theme="0" tint="-0.249977111117893"/>
      </left>
      <right/>
      <top style="thin">
        <color theme="0"/>
      </top>
      <bottom style="medium">
        <color theme="0" tint="-0.499984740745262"/>
      </bottom>
      <diagonal/>
    </border>
    <border>
      <left style="thin">
        <color theme="0" tint="-0.249977111117893"/>
      </left>
      <right style="thick">
        <color rgb="FFED5446"/>
      </right>
      <top style="thin">
        <color theme="0"/>
      </top>
      <bottom style="medium">
        <color theme="0" tint="-0.499984740745262"/>
      </bottom>
      <diagonal/>
    </border>
    <border>
      <left style="thick">
        <color theme="0" tint="-0.249977111117893"/>
      </left>
      <right style="thin">
        <color theme="0" tint="-0.249977111117893"/>
      </right>
      <top style="thin">
        <color theme="0"/>
      </top>
      <bottom style="medium">
        <color theme="1" tint="0.499984740745262"/>
      </bottom>
      <diagonal/>
    </border>
    <border>
      <left style="thin">
        <color rgb="FFBFBFBF"/>
      </left>
      <right style="thin">
        <color rgb="FFBFBFBF"/>
      </right>
      <top style="thin">
        <color rgb="FFBFBFBF"/>
      </top>
      <bottom style="medium">
        <color rgb="FFBFBFBF"/>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ck">
        <color rgb="FFED5446"/>
      </right>
      <top/>
      <bottom style="thin">
        <color theme="0" tint="-0.249977111117893"/>
      </bottom>
      <diagonal/>
    </border>
    <border>
      <left/>
      <right style="thick">
        <color rgb="FFF89736"/>
      </right>
      <top style="thin">
        <color theme="0"/>
      </top>
      <bottom style="medium">
        <color theme="0" tint="-0.499984740745262"/>
      </bottom>
      <diagonal/>
    </border>
    <border>
      <left style="thin">
        <color theme="0" tint="-0.249977111117893"/>
      </left>
      <right style="thick">
        <color rgb="FFED5446"/>
      </right>
      <top style="thin">
        <color theme="0" tint="-0.249977111117893"/>
      </top>
      <bottom style="thin">
        <color theme="0" tint="-0.249977111117893"/>
      </bottom>
      <diagonal/>
    </border>
    <border>
      <left/>
      <right style="thick">
        <color rgb="FFF89736"/>
      </right>
      <top style="medium">
        <color theme="0" tint="-0.499984740745262"/>
      </top>
      <bottom style="thin">
        <color theme="0" tint="-0.249977111117893"/>
      </bottom>
      <diagonal/>
    </border>
    <border>
      <left/>
      <right style="thick">
        <color rgb="FFF89736"/>
      </right>
      <top style="thin">
        <color theme="0" tint="-0.249977111117893"/>
      </top>
      <bottom style="thin">
        <color theme="0" tint="-0.249977111117893"/>
      </bottom>
      <diagonal/>
    </border>
    <border>
      <left/>
      <right style="thick">
        <color rgb="FFED5446"/>
      </right>
      <top style="thin">
        <color theme="0" tint="-0.249977111117893"/>
      </top>
      <bottom style="thin">
        <color theme="0" tint="-0.249977111117893"/>
      </bottom>
      <diagonal/>
    </border>
    <border>
      <left style="thin">
        <color theme="0" tint="-0.249977111117893"/>
      </left>
      <right style="thick">
        <color theme="0" tint="-0.34998626667073579"/>
      </right>
      <top style="thin">
        <color theme="0"/>
      </top>
      <bottom style="medium">
        <color theme="0" tint="-0.499984740745262"/>
      </bottom>
      <diagonal/>
    </border>
    <border>
      <left style="thin">
        <color theme="0" tint="-0.249977111117893"/>
      </left>
      <right style="thick">
        <color theme="0" tint="-0.34998626667073579"/>
      </right>
      <top/>
      <bottom style="thin">
        <color theme="0" tint="-0.249977111117893"/>
      </bottom>
      <diagonal/>
    </border>
    <border>
      <left style="thin">
        <color theme="0" tint="-0.249977111117893"/>
      </left>
      <right style="thick">
        <color theme="0" tint="-0.34998626667073579"/>
      </right>
      <top style="thin">
        <color theme="0" tint="-0.249977111117893"/>
      </top>
      <bottom style="thin">
        <color theme="0" tint="-0.249977111117893"/>
      </bottom>
      <diagonal/>
    </border>
    <border>
      <left style="thin">
        <color theme="0" tint="-0.249977111117893"/>
      </left>
      <right style="thick">
        <color rgb="FF2FBB4D"/>
      </right>
      <top style="medium">
        <color theme="0" tint="-0.499984740745262"/>
      </top>
      <bottom style="thin">
        <color theme="0" tint="-0.249977111117893"/>
      </bottom>
      <diagonal/>
    </border>
    <border>
      <left style="thin">
        <color theme="0" tint="-0.249977111117893"/>
      </left>
      <right style="thick">
        <color rgb="FF2FBB4D"/>
      </right>
      <top style="thin">
        <color theme="0" tint="-0.249977111117893"/>
      </top>
      <bottom style="thin">
        <color theme="0" tint="-0.249977111117893"/>
      </bottom>
      <diagonal/>
    </border>
    <border>
      <left/>
      <right style="thick">
        <color rgb="FFF89736"/>
      </right>
      <top/>
      <bottom style="thin">
        <color theme="0" tint="-0.249977111117893"/>
      </bottom>
      <diagonal/>
    </border>
    <border>
      <left style="thick">
        <color rgb="FFED5446"/>
      </left>
      <right style="thick">
        <color rgb="FFF89736"/>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theme="0" tint="-0.249977111117893"/>
      </left>
      <right style="thin">
        <color theme="0" tint="-0.249977111117893"/>
      </right>
      <top style="thin">
        <color theme="0" tint="-0.249977111117893"/>
      </top>
      <bottom style="medium">
        <color theme="0" tint="-0.499984740745262"/>
      </bottom>
      <diagonal/>
    </border>
    <border>
      <left style="thin">
        <color theme="0" tint="-0.249977111117893"/>
      </left>
      <right/>
      <top style="thin">
        <color theme="0" tint="-0.249977111117893"/>
      </top>
      <bottom style="medium">
        <color theme="0" tint="-0.499984740745262"/>
      </bottom>
      <diagonal/>
    </border>
    <border>
      <left style="thick">
        <color rgb="FF2FBB4D"/>
      </left>
      <right style="thin">
        <color theme="0" tint="-0.249977111117893"/>
      </right>
      <top style="thin">
        <color theme="0" tint="-0.249977111117893"/>
      </top>
      <bottom style="medium">
        <color theme="0" tint="-0.499984740745262"/>
      </bottom>
      <diagonal/>
    </border>
    <border>
      <left/>
      <right style="thin">
        <color theme="0" tint="-0.249977111117893"/>
      </right>
      <top style="medium">
        <color theme="0" tint="-0.499984740745262"/>
      </top>
      <bottom style="thin">
        <color theme="0" tint="-0.249977111117893"/>
      </bottom>
      <diagonal/>
    </border>
  </borders>
  <cellStyleXfs count="3">
    <xf numFmtId="0" fontId="0" fillId="0" borderId="0"/>
    <xf numFmtId="0" fontId="1" fillId="2" borderId="0" applyNumberFormat="0" applyBorder="0" applyAlignment="0" applyProtection="0"/>
    <xf numFmtId="9" fontId="32" fillId="0" borderId="0" applyFont="0" applyFill="0" applyBorder="0" applyAlignment="0" applyProtection="0"/>
  </cellStyleXfs>
  <cellXfs count="238">
    <xf numFmtId="0" fontId="0" fillId="0" borderId="0" xfId="0"/>
    <xf numFmtId="0" fontId="3" fillId="0" borderId="0" xfId="0" applyFont="1"/>
    <xf numFmtId="0" fontId="0" fillId="0" borderId="0" xfId="0" applyAlignment="1">
      <alignment vertical="center"/>
    </xf>
    <xf numFmtId="0" fontId="0" fillId="0" borderId="0" xfId="0" applyAlignment="1">
      <alignment horizontal="left" vertical="top" indent="1"/>
    </xf>
    <xf numFmtId="0" fontId="15" fillId="0" borderId="0" xfId="0" applyFont="1" applyAlignment="1">
      <alignment horizontal="left" vertical="center" indent="1"/>
    </xf>
    <xf numFmtId="0" fontId="17" fillId="0" borderId="0" xfId="0" applyFont="1"/>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17" fillId="0" borderId="6" xfId="0" applyFont="1" applyBorder="1" applyAlignment="1">
      <alignment horizontal="left" vertical="center" wrapText="1" indent="1"/>
    </xf>
    <xf numFmtId="0" fontId="7" fillId="0" borderId="6" xfId="0" applyFont="1" applyBorder="1" applyAlignment="1">
      <alignment horizontal="center" vertical="top" wrapText="1"/>
    </xf>
    <xf numFmtId="0" fontId="21" fillId="0" borderId="13" xfId="0" applyFont="1" applyBorder="1" applyAlignment="1">
      <alignment horizontal="center" vertical="center" wrapText="1"/>
    </xf>
    <xf numFmtId="0" fontId="17" fillId="0" borderId="13" xfId="0" applyFont="1" applyBorder="1" applyAlignment="1">
      <alignment horizontal="left" vertical="center" wrapText="1" indent="1"/>
    </xf>
    <xf numFmtId="0" fontId="6" fillId="10" borderId="14" xfId="0" applyFont="1" applyFill="1" applyBorder="1" applyAlignment="1">
      <alignment vertical="center" wrapText="1"/>
    </xf>
    <xf numFmtId="0" fontId="8" fillId="12" borderId="15"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6" fillId="15" borderId="4" xfId="0" applyFont="1" applyFill="1" applyBorder="1" applyAlignment="1">
      <alignment horizontal="left" vertical="top" wrapText="1" indent="1"/>
    </xf>
    <xf numFmtId="0" fontId="6" fillId="0" borderId="6" xfId="0" applyFont="1" applyBorder="1" applyAlignment="1">
      <alignment horizontal="center" vertical="center" wrapText="1"/>
    </xf>
    <xf numFmtId="0" fontId="6" fillId="0" borderId="6" xfId="0" applyFont="1" applyBorder="1"/>
    <xf numFmtId="0" fontId="7" fillId="0" borderId="6" xfId="0" applyFont="1" applyBorder="1" applyAlignment="1">
      <alignment horizontal="center"/>
    </xf>
    <xf numFmtId="9" fontId="7" fillId="6" borderId="6" xfId="1"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xf numFmtId="0" fontId="6" fillId="16" borderId="17" xfId="0" applyFont="1" applyFill="1" applyBorder="1" applyAlignment="1">
      <alignment horizontal="left" vertical="top" wrapText="1" indent="1"/>
    </xf>
    <xf numFmtId="0" fontId="6" fillId="14" borderId="19" xfId="0" applyFont="1" applyFill="1" applyBorder="1" applyAlignment="1">
      <alignment horizontal="left" vertical="top" wrapText="1" indent="1"/>
    </xf>
    <xf numFmtId="0" fontId="28" fillId="10" borderId="0" xfId="0" applyFont="1" applyFill="1" applyAlignment="1">
      <alignment vertical="center"/>
    </xf>
    <xf numFmtId="0" fontId="29" fillId="6" borderId="6" xfId="0" applyFont="1" applyFill="1" applyBorder="1" applyAlignment="1">
      <alignment horizontal="center" vertical="center"/>
    </xf>
    <xf numFmtId="0" fontId="30" fillId="14" borderId="6" xfId="0" applyFont="1" applyFill="1" applyBorder="1" applyAlignment="1">
      <alignment horizontal="center" vertical="center"/>
    </xf>
    <xf numFmtId="0" fontId="29" fillId="3" borderId="6" xfId="0" applyFont="1" applyFill="1" applyBorder="1" applyAlignment="1">
      <alignment horizontal="center" vertical="center"/>
    </xf>
    <xf numFmtId="0" fontId="29" fillId="15" borderId="6" xfId="0" applyFont="1" applyFill="1" applyBorder="1" applyAlignment="1">
      <alignment horizontal="center" vertical="center"/>
    </xf>
    <xf numFmtId="0" fontId="27" fillId="6" borderId="6" xfId="0" applyFont="1" applyFill="1" applyBorder="1" applyAlignment="1">
      <alignment horizontal="center" vertical="center"/>
    </xf>
    <xf numFmtId="0" fontId="28" fillId="10" borderId="0" xfId="0" applyFont="1" applyFill="1" applyAlignment="1">
      <alignment horizontal="center" vertical="center"/>
    </xf>
    <xf numFmtId="0" fontId="17" fillId="0" borderId="6" xfId="0" applyFont="1" applyBorder="1" applyAlignment="1">
      <alignment horizontal="center" vertical="center"/>
    </xf>
    <xf numFmtId="0" fontId="26" fillId="0" borderId="0" xfId="0" applyFont="1"/>
    <xf numFmtId="0" fontId="24" fillId="6" borderId="18" xfId="0" applyFont="1" applyFill="1" applyBorder="1" applyAlignment="1">
      <alignment horizontal="center" vertical="center" wrapText="1"/>
    </xf>
    <xf numFmtId="0" fontId="6" fillId="6" borderId="4" xfId="0" applyFont="1" applyFill="1" applyBorder="1" applyAlignment="1">
      <alignment horizontal="left" vertical="top" wrapText="1" indent="1"/>
    </xf>
    <xf numFmtId="0" fontId="9" fillId="6" borderId="11" xfId="0" applyFont="1" applyFill="1" applyBorder="1" applyAlignment="1">
      <alignment horizontal="center" vertical="center" wrapText="1"/>
    </xf>
    <xf numFmtId="0" fontId="27" fillId="6" borderId="8" xfId="0" applyFont="1" applyFill="1" applyBorder="1" applyAlignment="1">
      <alignment horizontal="left" vertical="center" indent="1"/>
    </xf>
    <xf numFmtId="0" fontId="27" fillId="6" borderId="9" xfId="0" applyFont="1" applyFill="1" applyBorder="1" applyAlignment="1">
      <alignment horizontal="left" vertical="center" indent="1"/>
    </xf>
    <xf numFmtId="0" fontId="27" fillId="6" borderId="10" xfId="0" applyFont="1" applyFill="1" applyBorder="1" applyAlignment="1">
      <alignment horizontal="left" vertical="center" indent="1"/>
    </xf>
    <xf numFmtId="0" fontId="28" fillId="0" borderId="0" xfId="0" applyFont="1" applyAlignment="1">
      <alignment horizontal="center" vertical="center"/>
    </xf>
    <xf numFmtId="0" fontId="28" fillId="0" borderId="0" xfId="0" applyFont="1" applyAlignment="1">
      <alignment vertical="center"/>
    </xf>
    <xf numFmtId="0" fontId="27" fillId="0" borderId="6" xfId="0" applyFont="1" applyBorder="1" applyAlignment="1">
      <alignment horizontal="center" vertical="center"/>
    </xf>
    <xf numFmtId="0" fontId="29" fillId="0" borderId="6" xfId="0" applyFont="1" applyBorder="1" applyAlignment="1">
      <alignment horizontal="center" vertical="center"/>
    </xf>
    <xf numFmtId="0" fontId="30" fillId="0" borderId="6" xfId="0" applyFont="1" applyBorder="1" applyAlignment="1">
      <alignment horizontal="center" vertical="center"/>
    </xf>
    <xf numFmtId="0" fontId="17" fillId="0" borderId="0" xfId="0" applyFont="1" applyAlignment="1">
      <alignment horizontal="center"/>
    </xf>
    <xf numFmtId="164" fontId="21" fillId="0" borderId="6" xfId="0" applyNumberFormat="1" applyFont="1" applyBorder="1" applyAlignment="1">
      <alignment horizontal="center" vertical="center" wrapText="1"/>
    </xf>
    <xf numFmtId="0" fontId="17" fillId="0" borderId="6" xfId="0" applyFont="1" applyBorder="1" applyAlignment="1">
      <alignment horizontal="center"/>
    </xf>
    <xf numFmtId="0" fontId="27" fillId="0" borderId="6" xfId="0" applyFont="1" applyBorder="1" applyAlignment="1">
      <alignment horizontal="center"/>
    </xf>
    <xf numFmtId="0" fontId="26" fillId="0" borderId="6" xfId="0" applyFont="1" applyBorder="1" applyAlignment="1">
      <alignment horizontal="center"/>
    </xf>
    <xf numFmtId="0" fontId="17" fillId="0" borderId="13" xfId="0" applyFont="1" applyBorder="1" applyAlignment="1">
      <alignment horizontal="center"/>
    </xf>
    <xf numFmtId="0" fontId="27" fillId="0" borderId="13" xfId="0" applyFont="1" applyBorder="1" applyAlignment="1">
      <alignment horizontal="center"/>
    </xf>
    <xf numFmtId="0" fontId="17" fillId="0" borderId="13" xfId="0" applyFont="1" applyBorder="1" applyAlignment="1">
      <alignment horizontal="center" vertical="center"/>
    </xf>
    <xf numFmtId="164" fontId="21" fillId="0" borderId="13" xfId="0" applyNumberFormat="1" applyFont="1" applyBorder="1" applyAlignment="1">
      <alignment horizontal="center" vertical="center" wrapText="1"/>
    </xf>
    <xf numFmtId="0" fontId="8" fillId="11" borderId="0" xfId="0" applyFont="1" applyFill="1" applyAlignment="1">
      <alignment vertical="center" wrapText="1"/>
    </xf>
    <xf numFmtId="0" fontId="6" fillId="16" borderId="4" xfId="0" applyFont="1" applyFill="1" applyBorder="1" applyAlignment="1">
      <alignment horizontal="left" vertical="top" wrapText="1" indent="1"/>
    </xf>
    <xf numFmtId="0" fontId="9" fillId="6" borderId="6" xfId="0" applyFont="1" applyFill="1" applyBorder="1" applyAlignment="1">
      <alignment horizontal="left" vertical="top" wrapText="1" indent="1"/>
    </xf>
    <xf numFmtId="0" fontId="6" fillId="6" borderId="6" xfId="0" applyFont="1" applyFill="1" applyBorder="1" applyAlignment="1">
      <alignment horizontal="left" vertical="top" wrapText="1" indent="1"/>
    </xf>
    <xf numFmtId="0" fontId="9" fillId="19" borderId="6" xfId="0" applyFont="1" applyFill="1" applyBorder="1" applyAlignment="1">
      <alignment horizontal="left" vertical="top" wrapText="1" indent="1"/>
    </xf>
    <xf numFmtId="0" fontId="6" fillId="6" borderId="21" xfId="0" applyFont="1" applyFill="1" applyBorder="1" applyAlignment="1">
      <alignment horizontal="left" vertical="top" wrapText="1" indent="1"/>
    </xf>
    <xf numFmtId="0" fontId="6" fillId="14" borderId="4" xfId="0" applyFont="1" applyFill="1" applyBorder="1" applyAlignment="1">
      <alignment horizontal="left" vertical="top" wrapText="1" indent="1"/>
    </xf>
    <xf numFmtId="0" fontId="6" fillId="6" borderId="24" xfId="0" applyFont="1" applyFill="1" applyBorder="1" applyAlignment="1">
      <alignment horizontal="left" vertical="top" indent="1"/>
    </xf>
    <xf numFmtId="0" fontId="25" fillId="6" borderId="27" xfId="0" applyFont="1" applyFill="1" applyBorder="1" applyAlignment="1">
      <alignment horizontal="center" vertical="center"/>
    </xf>
    <xf numFmtId="0" fontId="16" fillId="18" borderId="28" xfId="0" applyFont="1" applyFill="1" applyBorder="1" applyAlignment="1">
      <alignment horizontal="left" vertical="center" wrapText="1" indent="1"/>
    </xf>
    <xf numFmtId="0" fontId="16" fillId="18" borderId="29" xfId="0" applyFont="1" applyFill="1" applyBorder="1" applyAlignment="1">
      <alignment horizontal="left" vertical="center" wrapText="1" indent="1"/>
    </xf>
    <xf numFmtId="0" fontId="16" fillId="18" borderId="26" xfId="0" applyFont="1" applyFill="1" applyBorder="1" applyAlignment="1">
      <alignment horizontal="left" vertical="center" wrapText="1" indent="1"/>
    </xf>
    <xf numFmtId="0" fontId="9" fillId="6" borderId="30" xfId="0" applyFont="1" applyFill="1" applyBorder="1" applyAlignment="1">
      <alignment horizontal="left" vertical="top" wrapText="1" indent="1"/>
    </xf>
    <xf numFmtId="0" fontId="25" fillId="6" borderId="25" xfId="0" applyFont="1" applyFill="1" applyBorder="1" applyAlignment="1">
      <alignment horizontal="center" vertical="top" wrapText="1"/>
    </xf>
    <xf numFmtId="0" fontId="17" fillId="6" borderId="32" xfId="0" applyFont="1" applyFill="1" applyBorder="1" applyAlignment="1">
      <alignment horizontal="left" vertical="top" wrapText="1" indent="1"/>
    </xf>
    <xf numFmtId="0" fontId="17" fillId="6" borderId="23" xfId="0" applyFont="1" applyFill="1" applyBorder="1" applyAlignment="1">
      <alignment horizontal="left" vertical="top" wrapText="1" indent="1"/>
    </xf>
    <xf numFmtId="0" fontId="17" fillId="6" borderId="19" xfId="0" applyFont="1" applyFill="1" applyBorder="1" applyAlignment="1">
      <alignment horizontal="left" vertical="top" wrapText="1" indent="1"/>
    </xf>
    <xf numFmtId="0" fontId="31" fillId="23" borderId="35" xfId="0" applyFont="1" applyFill="1" applyBorder="1" applyAlignment="1">
      <alignment horizontal="left" vertical="center" wrapText="1" indent="1"/>
    </xf>
    <xf numFmtId="0" fontId="9" fillId="6" borderId="8" xfId="0" applyFont="1" applyFill="1" applyBorder="1" applyAlignment="1">
      <alignment horizontal="left" vertical="top" wrapText="1" indent="1"/>
    </xf>
    <xf numFmtId="0" fontId="20" fillId="0" borderId="13" xfId="0" applyFont="1" applyBorder="1" applyAlignment="1">
      <alignment horizontal="left" vertical="center" wrapText="1" indent="1"/>
    </xf>
    <xf numFmtId="0" fontId="21" fillId="0" borderId="13" xfId="0" applyFont="1" applyBorder="1" applyAlignment="1">
      <alignment horizontal="left" vertical="center" wrapText="1" indent="1"/>
    </xf>
    <xf numFmtId="164" fontId="20" fillId="0" borderId="13" xfId="0" applyNumberFormat="1" applyFont="1" applyBorder="1" applyAlignment="1">
      <alignment horizontal="left" vertical="center" wrapText="1" indent="1"/>
    </xf>
    <xf numFmtId="0" fontId="21" fillId="0" borderId="13" xfId="0" applyFont="1" applyBorder="1" applyAlignment="1">
      <alignment horizontal="left" vertical="center" indent="1"/>
    </xf>
    <xf numFmtId="0" fontId="20" fillId="0" borderId="6" xfId="0" applyFont="1" applyBorder="1" applyAlignment="1">
      <alignment horizontal="left" vertical="center" wrapText="1" indent="1"/>
    </xf>
    <xf numFmtId="0" fontId="21" fillId="0" borderId="6" xfId="0" applyFont="1" applyBorder="1" applyAlignment="1">
      <alignment horizontal="left" vertical="center" wrapText="1" indent="1"/>
    </xf>
    <xf numFmtId="164" fontId="20" fillId="0" borderId="6" xfId="0" applyNumberFormat="1" applyFont="1" applyBorder="1" applyAlignment="1">
      <alignment horizontal="left" vertical="center" wrapText="1" indent="1"/>
    </xf>
    <xf numFmtId="0" fontId="21" fillId="0" borderId="6" xfId="0" applyFont="1" applyBorder="1" applyAlignment="1">
      <alignment horizontal="left" vertical="center" indent="1"/>
    </xf>
    <xf numFmtId="0" fontId="7" fillId="0" borderId="6" xfId="0" applyFont="1" applyBorder="1" applyAlignment="1">
      <alignment horizontal="left" indent="1"/>
    </xf>
    <xf numFmtId="0" fontId="5" fillId="0" borderId="13" xfId="0" applyFont="1" applyBorder="1" applyAlignment="1">
      <alignment horizontal="left" vertical="top" indent="1"/>
    </xf>
    <xf numFmtId="0" fontId="7" fillId="0" borderId="13" xfId="0" applyFont="1" applyBorder="1" applyAlignment="1">
      <alignment horizontal="left" vertical="top" indent="1"/>
    </xf>
    <xf numFmtId="164" fontId="7" fillId="0" borderId="13" xfId="0" applyNumberFormat="1" applyFont="1" applyBorder="1" applyAlignment="1">
      <alignment horizontal="left" vertical="top" indent="1"/>
    </xf>
    <xf numFmtId="0" fontId="5" fillId="0" borderId="6" xfId="0" applyFont="1" applyBorder="1" applyAlignment="1">
      <alignment horizontal="left" vertical="top" indent="1"/>
    </xf>
    <xf numFmtId="164" fontId="7" fillId="0" borderId="6" xfId="0" applyNumberFormat="1" applyFont="1" applyBorder="1" applyAlignment="1">
      <alignment horizontal="left" vertical="top" indent="1"/>
    </xf>
    <xf numFmtId="0" fontId="7" fillId="0" borderId="6" xfId="0" applyFont="1" applyBorder="1" applyAlignment="1">
      <alignment horizontal="left" vertical="top" indent="1"/>
    </xf>
    <xf numFmtId="0" fontId="7" fillId="0" borderId="3" xfId="0" applyFont="1" applyBorder="1" applyAlignment="1">
      <alignment horizontal="left" vertical="top" indent="1"/>
    </xf>
    <xf numFmtId="0" fontId="7" fillId="0" borderId="16" xfId="0" applyFont="1" applyBorder="1" applyAlignment="1">
      <alignment horizontal="left" vertical="top" indent="1"/>
    </xf>
    <xf numFmtId="0" fontId="0" fillId="5" borderId="0" xfId="0" applyFill="1"/>
    <xf numFmtId="9" fontId="21" fillId="5" borderId="0" xfId="0" applyNumberFormat="1" applyFont="1" applyFill="1" applyAlignment="1">
      <alignment horizontal="center" vertical="center"/>
    </xf>
    <xf numFmtId="4" fontId="27" fillId="24" borderId="0" xfId="0" applyNumberFormat="1" applyFont="1" applyFill="1" applyAlignment="1">
      <alignment vertical="center"/>
    </xf>
    <xf numFmtId="4" fontId="27" fillId="6" borderId="6" xfId="0" applyNumberFormat="1" applyFont="1" applyFill="1" applyBorder="1" applyAlignment="1">
      <alignment horizontal="center" vertical="center"/>
    </xf>
    <xf numFmtId="4" fontId="27" fillId="6" borderId="13" xfId="0" applyNumberFormat="1" applyFont="1" applyFill="1" applyBorder="1" applyAlignment="1">
      <alignment horizontal="center" vertical="center"/>
    </xf>
    <xf numFmtId="0" fontId="28" fillId="21" borderId="13" xfId="0" applyFont="1" applyFill="1" applyBorder="1" applyAlignment="1">
      <alignment horizontal="center" vertical="center"/>
    </xf>
    <xf numFmtId="0" fontId="28" fillId="17" borderId="13" xfId="0" applyFont="1" applyFill="1" applyBorder="1" applyAlignment="1">
      <alignment horizontal="center" vertical="center"/>
    </xf>
    <xf numFmtId="0" fontId="28" fillId="22" borderId="13" xfId="0" applyFont="1" applyFill="1" applyBorder="1" applyAlignment="1">
      <alignment horizontal="center" vertical="center"/>
    </xf>
    <xf numFmtId="0" fontId="28" fillId="10" borderId="13" xfId="0" applyFont="1" applyFill="1" applyBorder="1" applyAlignment="1">
      <alignment horizontal="center" vertical="center"/>
    </xf>
    <xf numFmtId="0" fontId="28" fillId="5" borderId="0" xfId="0" applyFont="1" applyFill="1" applyAlignment="1">
      <alignment vertical="center"/>
    </xf>
    <xf numFmtId="0" fontId="28" fillId="5" borderId="36" xfId="0" applyFont="1" applyFill="1" applyBorder="1" applyAlignment="1">
      <alignment horizontal="left" vertical="center" indent="1"/>
    </xf>
    <xf numFmtId="0" fontId="0" fillId="5" borderId="5" xfId="0" applyFill="1" applyBorder="1"/>
    <xf numFmtId="0" fontId="28" fillId="5" borderId="5" xfId="0" applyFont="1" applyFill="1" applyBorder="1" applyAlignment="1">
      <alignment vertical="center"/>
    </xf>
    <xf numFmtId="0" fontId="28" fillId="5" borderId="37" xfId="0" applyFont="1" applyFill="1" applyBorder="1" applyAlignment="1">
      <alignment vertical="center"/>
    </xf>
    <xf numFmtId="4" fontId="28" fillId="24" borderId="38" xfId="0" applyNumberFormat="1" applyFont="1" applyFill="1" applyBorder="1" applyAlignment="1">
      <alignment horizontal="center" vertical="center"/>
    </xf>
    <xf numFmtId="0" fontId="0" fillId="5" borderId="38" xfId="0" applyFill="1" applyBorder="1"/>
    <xf numFmtId="0" fontId="17" fillId="5" borderId="8" xfId="0" applyFont="1" applyFill="1" applyBorder="1" applyAlignment="1">
      <alignment horizontal="left" vertical="center" indent="1"/>
    </xf>
    <xf numFmtId="0" fontId="17" fillId="5" borderId="9" xfId="0" applyFont="1" applyFill="1" applyBorder="1" applyAlignment="1">
      <alignment horizontal="left" vertical="center" indent="1"/>
    </xf>
    <xf numFmtId="0" fontId="17" fillId="5" borderId="10" xfId="0" applyFont="1" applyFill="1" applyBorder="1" applyAlignment="1">
      <alignment horizontal="left" vertical="center" indent="1"/>
    </xf>
    <xf numFmtId="0" fontId="6" fillId="15" borderId="43" xfId="0" applyFont="1" applyFill="1" applyBorder="1" applyAlignment="1">
      <alignment horizontal="left" vertical="top" wrapText="1" indent="1"/>
    </xf>
    <xf numFmtId="0" fontId="7" fillId="0" borderId="44" xfId="0" applyFont="1" applyBorder="1" applyAlignment="1">
      <alignment horizontal="left" vertical="top" indent="1"/>
    </xf>
    <xf numFmtId="0" fontId="7" fillId="0" borderId="42" xfId="0" applyFont="1" applyBorder="1" applyAlignment="1">
      <alignment horizontal="left" vertical="top" indent="1"/>
    </xf>
    <xf numFmtId="9" fontId="5" fillId="6" borderId="10" xfId="1" applyNumberFormat="1" applyFont="1" applyFill="1" applyBorder="1" applyAlignment="1">
      <alignment horizontal="center" vertical="center"/>
    </xf>
    <xf numFmtId="9" fontId="5" fillId="6" borderId="46" xfId="1" applyNumberFormat="1" applyFont="1" applyFill="1" applyBorder="1" applyAlignment="1">
      <alignment horizontal="center" vertical="center"/>
    </xf>
    <xf numFmtId="0" fontId="17" fillId="6" borderId="48" xfId="0" applyFont="1" applyFill="1" applyBorder="1" applyAlignment="1">
      <alignment horizontal="left" vertical="top" wrapText="1" indent="1"/>
    </xf>
    <xf numFmtId="9" fontId="7" fillId="6" borderId="50" xfId="1" applyNumberFormat="1" applyFont="1" applyFill="1" applyBorder="1" applyAlignment="1">
      <alignment horizontal="center" vertical="center"/>
    </xf>
    <xf numFmtId="3" fontId="7" fillId="0" borderId="45" xfId="0" applyNumberFormat="1" applyFont="1" applyBorder="1" applyAlignment="1">
      <alignment horizontal="center" vertical="center"/>
    </xf>
    <xf numFmtId="3" fontId="7" fillId="0" borderId="4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46"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7" fillId="0" borderId="6" xfId="0" applyNumberFormat="1" applyFont="1" applyBorder="1" applyAlignment="1">
      <alignment horizontal="center" vertical="center"/>
    </xf>
    <xf numFmtId="0" fontId="26" fillId="6" borderId="6" xfId="0" applyFont="1" applyFill="1" applyBorder="1"/>
    <xf numFmtId="0" fontId="22" fillId="0" borderId="0" xfId="0" applyFont="1"/>
    <xf numFmtId="0" fontId="28" fillId="10" borderId="7" xfId="0" applyFont="1" applyFill="1" applyBorder="1" applyAlignment="1">
      <alignment horizontal="left" vertical="center" indent="1"/>
    </xf>
    <xf numFmtId="0" fontId="26" fillId="4" borderId="0" xfId="0" applyFont="1" applyFill="1"/>
    <xf numFmtId="0" fontId="26" fillId="4" borderId="0" xfId="0" applyFont="1" applyFill="1" applyAlignment="1">
      <alignment vertical="top"/>
    </xf>
    <xf numFmtId="0" fontId="26" fillId="25" borderId="0" xfId="0" applyFont="1" applyFill="1"/>
    <xf numFmtId="0" fontId="37" fillId="0" borderId="6" xfId="0" applyFont="1" applyBorder="1" applyAlignment="1">
      <alignment horizontal="center" vertical="center"/>
    </xf>
    <xf numFmtId="9" fontId="37" fillId="0" borderId="6" xfId="0" applyNumberFormat="1" applyFont="1" applyBorder="1" applyAlignment="1">
      <alignment horizontal="center" vertical="center"/>
    </xf>
    <xf numFmtId="0" fontId="38" fillId="0" borderId="0" xfId="0" applyFont="1"/>
    <xf numFmtId="3" fontId="38" fillId="0" borderId="0" xfId="0" applyNumberFormat="1" applyFont="1"/>
    <xf numFmtId="0" fontId="4" fillId="0" borderId="0" xfId="0" applyFont="1"/>
    <xf numFmtId="3" fontId="0" fillId="0" borderId="0" xfId="0" applyNumberFormat="1"/>
    <xf numFmtId="0" fontId="36" fillId="14" borderId="6" xfId="0" applyFont="1" applyFill="1" applyBorder="1" applyAlignment="1">
      <alignment horizontal="center" vertical="center"/>
    </xf>
    <xf numFmtId="3" fontId="7" fillId="0" borderId="51"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9" fillId="0" borderId="53" xfId="0" applyNumberFormat="1" applyFont="1" applyBorder="1" applyAlignment="1">
      <alignment horizontal="center" vertical="center"/>
    </xf>
    <xf numFmtId="3" fontId="9" fillId="0" borderId="41"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9" xfId="0" applyNumberFormat="1" applyFont="1" applyBorder="1" applyAlignment="1">
      <alignment horizontal="center" vertical="center"/>
    </xf>
    <xf numFmtId="3" fontId="7" fillId="0" borderId="54" xfId="0" applyNumberFormat="1" applyFont="1" applyBorder="1" applyAlignment="1">
      <alignment horizontal="center" vertical="center"/>
    </xf>
    <xf numFmtId="3" fontId="7" fillId="0" borderId="55" xfId="0" applyNumberFormat="1" applyFont="1" applyBorder="1" applyAlignment="1">
      <alignment horizontal="center" vertical="center"/>
    </xf>
    <xf numFmtId="3" fontId="7" fillId="0" borderId="56" xfId="0" applyNumberFormat="1" applyFont="1" applyBorder="1" applyAlignment="1">
      <alignment horizontal="center" vertical="center"/>
    </xf>
    <xf numFmtId="3" fontId="7" fillId="0" borderId="57" xfId="0" applyNumberFormat="1" applyFont="1" applyBorder="1" applyAlignment="1">
      <alignment horizontal="center" vertical="center"/>
    </xf>
    <xf numFmtId="3" fontId="7" fillId="0" borderId="58" xfId="0" applyNumberFormat="1" applyFont="1" applyBorder="1" applyAlignment="1">
      <alignment horizontal="center" vertical="center"/>
    </xf>
    <xf numFmtId="0" fontId="0" fillId="0" borderId="6" xfId="0" applyBorder="1"/>
    <xf numFmtId="3" fontId="17" fillId="5" borderId="6" xfId="0" applyNumberFormat="1" applyFont="1" applyFill="1" applyBorder="1" applyAlignment="1">
      <alignment horizontal="center"/>
    </xf>
    <xf numFmtId="9" fontId="17" fillId="5" borderId="6" xfId="0" applyNumberFormat="1" applyFont="1" applyFill="1" applyBorder="1" applyAlignment="1">
      <alignment horizontal="center"/>
    </xf>
    <xf numFmtId="0" fontId="27" fillId="0" borderId="10" xfId="0" applyFont="1" applyBorder="1" applyAlignment="1">
      <alignment horizontal="left" vertical="center" indent="1"/>
    </xf>
    <xf numFmtId="1" fontId="41" fillId="15" borderId="6" xfId="0" applyNumberFormat="1" applyFont="1" applyFill="1" applyBorder="1" applyAlignment="1">
      <alignment horizontal="center" vertical="center"/>
    </xf>
    <xf numFmtId="1" fontId="42" fillId="14" borderId="6" xfId="0" applyNumberFormat="1" applyFont="1" applyFill="1" applyBorder="1" applyAlignment="1">
      <alignment horizontal="center" vertical="center"/>
    </xf>
    <xf numFmtId="1" fontId="43" fillId="16" borderId="6" xfId="0" applyNumberFormat="1" applyFont="1" applyFill="1" applyBorder="1" applyAlignment="1">
      <alignment horizontal="center" vertical="center"/>
    </xf>
    <xf numFmtId="0" fontId="21" fillId="26" borderId="13" xfId="0" applyFont="1" applyFill="1" applyBorder="1" applyAlignment="1">
      <alignment horizontal="center" vertical="center"/>
    </xf>
    <xf numFmtId="9" fontId="17" fillId="24" borderId="0" xfId="2" applyFont="1" applyFill="1" applyBorder="1" applyAlignment="1"/>
    <xf numFmtId="4" fontId="28" fillId="24" borderId="0" xfId="0" applyNumberFormat="1" applyFont="1" applyFill="1" applyAlignment="1">
      <alignment horizontal="left" vertical="center" indent="1"/>
    </xf>
    <xf numFmtId="0" fontId="0" fillId="0" borderId="10" xfId="0" applyBorder="1" applyAlignment="1">
      <alignment horizontal="left"/>
    </xf>
    <xf numFmtId="0" fontId="0" fillId="0" borderId="6"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6" xfId="0" pivotButton="1" applyBorder="1"/>
    <xf numFmtId="0" fontId="44" fillId="0" borderId="0" xfId="0" applyFont="1"/>
    <xf numFmtId="9" fontId="41" fillId="15" borderId="6" xfId="2" applyFont="1" applyFill="1" applyBorder="1" applyAlignment="1">
      <alignment horizontal="center" vertical="center"/>
    </xf>
    <xf numFmtId="9" fontId="42" fillId="14" borderId="6" xfId="2" applyFont="1" applyFill="1" applyBorder="1" applyAlignment="1">
      <alignment horizontal="center" vertical="center"/>
    </xf>
    <xf numFmtId="9" fontId="43" fillId="16" borderId="6" xfId="2" applyFont="1" applyFill="1" applyBorder="1" applyAlignment="1">
      <alignment horizontal="center" vertical="center"/>
    </xf>
    <xf numFmtId="0" fontId="45" fillId="0" borderId="0" xfId="0" applyFont="1"/>
    <xf numFmtId="0" fontId="46" fillId="0" borderId="0" xfId="0" applyFont="1"/>
    <xf numFmtId="0" fontId="47" fillId="0" borderId="0" xfId="0" applyFont="1"/>
    <xf numFmtId="0" fontId="46" fillId="5" borderId="0" xfId="0" applyFont="1" applyFill="1" applyAlignment="1">
      <alignment horizontal="left" indent="2"/>
    </xf>
    <xf numFmtId="0" fontId="48" fillId="0" borderId="0" xfId="0" applyFont="1" applyAlignment="1">
      <alignment vertical="center"/>
    </xf>
    <xf numFmtId="0" fontId="49" fillId="0" borderId="0" xfId="0" applyFont="1" applyAlignment="1">
      <alignment horizontal="left" vertical="center" indent="4"/>
    </xf>
    <xf numFmtId="0" fontId="50" fillId="5" borderId="0" xfId="0" applyFont="1" applyFill="1" applyAlignment="1">
      <alignment horizontal="left" indent="2"/>
    </xf>
    <xf numFmtId="0" fontId="51" fillId="5" borderId="0" xfId="0" applyFont="1" applyFill="1" applyAlignment="1">
      <alignment vertical="center"/>
    </xf>
    <xf numFmtId="0" fontId="52" fillId="5" borderId="0" xfId="0" applyFont="1" applyFill="1" applyAlignment="1">
      <alignment horizontal="left" indent="2"/>
    </xf>
    <xf numFmtId="0" fontId="53" fillId="5" borderId="0" xfId="0" applyFont="1" applyFill="1" applyAlignment="1">
      <alignment horizontal="left" indent="2"/>
    </xf>
    <xf numFmtId="0" fontId="50" fillId="5" borderId="0" xfId="0" applyFont="1" applyFill="1" applyAlignment="1">
      <alignment horizontal="left" vertical="center" indent="1"/>
    </xf>
    <xf numFmtId="0" fontId="39" fillId="0" borderId="0" xfId="0" applyFont="1"/>
    <xf numFmtId="0" fontId="54" fillId="0" borderId="0" xfId="0" applyFont="1" applyAlignment="1">
      <alignment wrapText="1"/>
    </xf>
    <xf numFmtId="0" fontId="39" fillId="4" borderId="0" xfId="0" applyFont="1" applyFill="1"/>
    <xf numFmtId="0" fontId="28" fillId="27" borderId="20" xfId="0" applyFont="1" applyFill="1" applyBorder="1" applyAlignment="1">
      <alignment horizontal="center" vertical="center"/>
    </xf>
    <xf numFmtId="0" fontId="28" fillId="27" borderId="20" xfId="0" applyFont="1" applyFill="1" applyBorder="1" applyAlignment="1">
      <alignment horizontal="center" vertical="center" wrapText="1"/>
    </xf>
    <xf numFmtId="0" fontId="22" fillId="27" borderId="0" xfId="0" applyFont="1" applyFill="1" applyAlignment="1">
      <alignment horizontal="center" vertical="center"/>
    </xf>
    <xf numFmtId="0" fontId="4" fillId="27" borderId="41" xfId="0" applyFont="1" applyFill="1" applyBorder="1" applyAlignment="1">
      <alignment horizontal="left" vertical="top" wrapText="1" indent="1"/>
    </xf>
    <xf numFmtId="0" fontId="9" fillId="27" borderId="13" xfId="0" applyFont="1" applyFill="1" applyBorder="1" applyAlignment="1">
      <alignment horizontal="left" vertical="top" wrapText="1" indent="1"/>
    </xf>
    <xf numFmtId="0" fontId="4" fillId="27" borderId="0" xfId="0" applyFont="1" applyFill="1"/>
    <xf numFmtId="0" fontId="0" fillId="27" borderId="0" xfId="0" applyFill="1"/>
    <xf numFmtId="0" fontId="9" fillId="27" borderId="31" xfId="0" applyFont="1" applyFill="1" applyBorder="1" applyAlignment="1">
      <alignment horizontal="left" vertical="top" wrapText="1" indent="1"/>
    </xf>
    <xf numFmtId="0" fontId="7" fillId="27" borderId="34" xfId="0" applyFont="1" applyFill="1" applyBorder="1" applyAlignment="1">
      <alignment horizontal="left" vertical="top" wrapText="1" indent="1"/>
    </xf>
    <xf numFmtId="0" fontId="6" fillId="27" borderId="23" xfId="0" applyFont="1" applyFill="1" applyBorder="1" applyAlignment="1">
      <alignment horizontal="left" vertical="top" wrapText="1" indent="1"/>
    </xf>
    <xf numFmtId="0" fontId="6" fillId="27" borderId="19" xfId="0" applyFont="1" applyFill="1" applyBorder="1" applyAlignment="1">
      <alignment horizontal="left" vertical="top" wrapText="1" indent="1"/>
    </xf>
    <xf numFmtId="0" fontId="6" fillId="27" borderId="33" xfId="0" applyFont="1" applyFill="1" applyBorder="1" applyAlignment="1">
      <alignment horizontal="left" vertical="top" wrapText="1" indent="1"/>
    </xf>
    <xf numFmtId="0" fontId="9" fillId="27" borderId="11" xfId="0" applyFont="1" applyFill="1" applyBorder="1" applyAlignment="1">
      <alignment horizontal="left" vertical="top" wrapText="1" indent="1"/>
    </xf>
    <xf numFmtId="0" fontId="6" fillId="27" borderId="11" xfId="0" applyFont="1" applyFill="1" applyBorder="1" applyAlignment="1">
      <alignment horizontal="left" vertical="top" wrapText="1" indent="1"/>
    </xf>
    <xf numFmtId="0" fontId="6" fillId="27" borderId="21" xfId="0" applyFont="1" applyFill="1" applyBorder="1" applyAlignment="1">
      <alignment horizontal="left" vertical="top" wrapText="1" indent="1"/>
    </xf>
    <xf numFmtId="0" fontId="7" fillId="27" borderId="30" xfId="0" applyFont="1" applyFill="1" applyBorder="1" applyAlignment="1">
      <alignment horizontal="left" vertical="top" wrapText="1" indent="1"/>
    </xf>
    <xf numFmtId="0" fontId="6" fillId="27" borderId="22" xfId="0" applyFont="1" applyFill="1" applyBorder="1" applyAlignment="1">
      <alignment horizontal="left" vertical="top" wrapText="1" indent="1"/>
    </xf>
    <xf numFmtId="0" fontId="16" fillId="6" borderId="28" xfId="0" applyFont="1" applyFill="1" applyBorder="1" applyAlignment="1">
      <alignment horizontal="left" vertical="center" wrapText="1" indent="1"/>
    </xf>
    <xf numFmtId="0" fontId="16" fillId="6" borderId="29" xfId="0" applyFont="1" applyFill="1" applyBorder="1" applyAlignment="1">
      <alignment horizontal="left" vertical="center" wrapText="1" indent="1"/>
    </xf>
    <xf numFmtId="0" fontId="16" fillId="6" borderId="26" xfId="0" applyFont="1" applyFill="1" applyBorder="1" applyAlignment="1">
      <alignment horizontal="left" vertical="center" wrapText="1" indent="1"/>
    </xf>
    <xf numFmtId="0" fontId="26" fillId="6" borderId="5" xfId="0" applyFont="1" applyFill="1" applyBorder="1" applyAlignment="1">
      <alignment horizontal="left" vertical="top" wrapText="1"/>
    </xf>
    <xf numFmtId="0" fontId="26" fillId="6" borderId="0" xfId="0" applyFont="1" applyFill="1" applyAlignment="1">
      <alignment horizontal="left" vertical="top" wrapText="1"/>
    </xf>
    <xf numFmtId="0" fontId="26" fillId="4" borderId="0" xfId="0" applyFont="1" applyFill="1" applyAlignment="1">
      <alignment horizontal="left"/>
    </xf>
    <xf numFmtId="0" fontId="8" fillId="9" borderId="15"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9" fillId="6" borderId="8" xfId="0" applyFont="1" applyFill="1" applyBorder="1" applyAlignment="1">
      <alignment horizontal="left" vertical="top" wrapText="1" indent="1"/>
    </xf>
    <xf numFmtId="0" fontId="6" fillId="6" borderId="9" xfId="0" applyFont="1" applyFill="1" applyBorder="1" applyAlignment="1">
      <alignment horizontal="left" vertical="top" wrapText="1" indent="1"/>
    </xf>
    <xf numFmtId="0" fontId="6" fillId="6" borderId="10" xfId="0" applyFont="1" applyFill="1" applyBorder="1" applyAlignment="1">
      <alignment horizontal="left" vertical="top" wrapText="1" indent="1"/>
    </xf>
    <xf numFmtId="0" fontId="6" fillId="6" borderId="8" xfId="0" applyFont="1" applyFill="1" applyBorder="1" applyAlignment="1">
      <alignment horizontal="left" vertical="top" wrapText="1" indent="1"/>
    </xf>
    <xf numFmtId="0" fontId="0" fillId="0" borderId="5" xfId="0" applyBorder="1" applyAlignment="1">
      <alignment horizontal="center"/>
    </xf>
    <xf numFmtId="0" fontId="0" fillId="0" borderId="37" xfId="0" applyBorder="1" applyAlignment="1">
      <alignment horizontal="center"/>
    </xf>
    <xf numFmtId="0" fontId="0" fillId="0" borderId="0" xfId="0" applyAlignment="1">
      <alignment horizontal="center"/>
    </xf>
    <xf numFmtId="0" fontId="0" fillId="0" borderId="39" xfId="0" applyBorder="1" applyAlignment="1">
      <alignment horizontal="center"/>
    </xf>
    <xf numFmtId="4" fontId="28" fillId="24" borderId="38" xfId="0" applyNumberFormat="1" applyFont="1" applyFill="1" applyBorder="1" applyAlignment="1">
      <alignment horizontal="center" vertical="center" wrapText="1"/>
    </xf>
    <xf numFmtId="4" fontId="28" fillId="24" borderId="0" xfId="0" applyNumberFormat="1" applyFont="1" applyFill="1" applyAlignment="1">
      <alignment horizontal="center" vertical="center"/>
    </xf>
    <xf numFmtId="4" fontId="28" fillId="24" borderId="39" xfId="0" applyNumberFormat="1" applyFont="1" applyFill="1" applyBorder="1" applyAlignment="1">
      <alignment horizontal="center" vertical="center"/>
    </xf>
    <xf numFmtId="0" fontId="28" fillId="24" borderId="40" xfId="0" applyFont="1" applyFill="1" applyBorder="1" applyAlignment="1">
      <alignment horizontal="center" vertical="center"/>
    </xf>
    <xf numFmtId="0" fontId="28" fillId="24" borderId="7" xfId="0" applyFont="1" applyFill="1" applyBorder="1" applyAlignment="1">
      <alignment horizontal="center" vertical="center"/>
    </xf>
    <xf numFmtId="0" fontId="26" fillId="25" borderId="0" xfId="0" applyFont="1" applyFill="1" applyAlignment="1">
      <alignment horizontal="left"/>
    </xf>
    <xf numFmtId="0" fontId="8" fillId="9" borderId="1" xfId="0" applyFont="1" applyFill="1" applyBorder="1" applyAlignment="1">
      <alignment horizontal="center" vertical="center" wrapText="1"/>
    </xf>
    <xf numFmtId="0" fontId="8" fillId="20" borderId="8" xfId="0" applyFont="1" applyFill="1" applyBorder="1" applyAlignment="1">
      <alignment horizontal="right" vertical="center"/>
    </xf>
    <xf numFmtId="0" fontId="8" fillId="20" borderId="9" xfId="0" applyFont="1" applyFill="1" applyBorder="1" applyAlignment="1">
      <alignment horizontal="right" vertical="center"/>
    </xf>
    <xf numFmtId="0" fontId="8" fillId="20" borderId="47" xfId="0" applyFont="1" applyFill="1" applyBorder="1" applyAlignment="1">
      <alignment horizontal="right" vertical="center"/>
    </xf>
    <xf numFmtId="0" fontId="8" fillId="11" borderId="1" xfId="0" applyFont="1" applyFill="1" applyBorder="1" applyAlignment="1">
      <alignment horizontal="center" vertical="center" wrapText="1"/>
    </xf>
    <xf numFmtId="0" fontId="26" fillId="6" borderId="13" xfId="0" applyFont="1" applyFill="1" applyBorder="1" applyAlignment="1">
      <alignment horizontal="left"/>
    </xf>
    <xf numFmtId="0" fontId="4" fillId="27" borderId="6" xfId="0" applyFont="1" applyFill="1" applyBorder="1" applyAlignment="1">
      <alignment horizontal="left" vertical="top" wrapText="1" indent="1"/>
    </xf>
    <xf numFmtId="0" fontId="9" fillId="27" borderId="38" xfId="0" applyFont="1" applyFill="1" applyBorder="1" applyAlignment="1">
      <alignment horizontal="center" vertical="center" wrapText="1"/>
    </xf>
    <xf numFmtId="0" fontId="9" fillId="27" borderId="0" xfId="0" applyFont="1" applyFill="1" applyAlignment="1">
      <alignment horizontal="center" vertical="center" wrapText="1"/>
    </xf>
    <xf numFmtId="9" fontId="17" fillId="0" borderId="0" xfId="2" applyFont="1" applyFill="1" applyBorder="1" applyAlignment="1"/>
    <xf numFmtId="0" fontId="21" fillId="0" borderId="13" xfId="0" applyFont="1" applyFill="1" applyBorder="1" applyAlignment="1">
      <alignment horizontal="center" vertical="center"/>
    </xf>
    <xf numFmtId="3" fontId="7" fillId="0" borderId="59" xfId="0" applyNumberFormat="1" applyFont="1" applyBorder="1" applyAlignment="1">
      <alignment horizontal="center" vertical="center"/>
    </xf>
  </cellXfs>
  <cellStyles count="3">
    <cellStyle name="Good" xfId="1" builtinId="26"/>
    <cellStyle name="Normal" xfId="0" builtinId="0"/>
    <cellStyle name="Percent" xfId="2" builtinId="5"/>
  </cellStyles>
  <dxfs count="42">
    <dxf>
      <font>
        <color rgb="FF2FBB4D"/>
      </font>
      <fill>
        <patternFill>
          <fgColor auto="1"/>
          <bgColor rgb="FFF8FEF3"/>
        </patternFill>
      </fill>
    </dxf>
    <dxf>
      <font>
        <color rgb="FFED5446"/>
      </font>
      <fill>
        <patternFill>
          <fgColor auto="1"/>
          <bgColor rgb="FFF5E7E9"/>
        </patternFill>
      </fill>
    </dxf>
    <dxf>
      <font>
        <color rgb="FFF89736"/>
      </font>
      <fill>
        <patternFill>
          <fgColor auto="1"/>
          <bgColor rgb="FFFFDEAF"/>
        </patternFill>
      </fill>
    </dxf>
    <dxf>
      <font>
        <color rgb="FF4C4C4F"/>
      </font>
      <fill>
        <patternFill>
          <fgColor auto="1"/>
          <bgColor theme="2" tint="-0.14996795556505021"/>
        </patternFill>
      </fill>
    </dxf>
    <dxf>
      <font>
        <color rgb="FF4C4C4F"/>
      </font>
      <fill>
        <patternFill>
          <fgColor auto="1"/>
          <bgColor theme="2" tint="-0.14996795556505021"/>
        </patternFill>
      </fill>
    </dxf>
    <dxf>
      <font>
        <color rgb="FF2FBB4D"/>
      </font>
      <fill>
        <patternFill>
          <fgColor auto="1"/>
          <bgColor rgb="FFF8FEF3"/>
        </patternFill>
      </fill>
    </dxf>
    <dxf>
      <font>
        <color rgb="FFED5446"/>
      </font>
      <fill>
        <patternFill>
          <fgColor auto="1"/>
          <bgColor rgb="FFF5E7E9"/>
        </patternFill>
      </fill>
    </dxf>
    <dxf>
      <font>
        <color rgb="FFF89736"/>
      </font>
      <fill>
        <patternFill>
          <fgColor auto="1"/>
          <bgColor rgb="FFFFDEAF"/>
        </patternFill>
      </fill>
    </dxf>
    <dxf>
      <font>
        <color rgb="FF4C4C4F"/>
      </font>
      <fill>
        <patternFill>
          <fgColor auto="1"/>
          <bgColor theme="2" tint="-0.14996795556505021"/>
        </patternFill>
      </fill>
    </dxf>
    <dxf>
      <font>
        <color rgb="FF4C4C4F"/>
      </font>
      <fill>
        <patternFill>
          <fgColor auto="1"/>
          <bgColor theme="2" tint="-0.14996795556505021"/>
        </patternFill>
      </fill>
    </dxf>
    <dxf>
      <font>
        <color rgb="FFF89736"/>
      </font>
      <fill>
        <patternFill>
          <bgColor rgb="FFFFDEAF"/>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dxf>
    <dxf>
      <fill>
        <patternFill patternType="solid">
          <fgColor theme="7" tint="0.79998168889431442"/>
          <bgColor theme="7" tint="0.79998168889431442"/>
        </patternFill>
      </fill>
    </dxf>
    <dxf>
      <font>
        <color theme="1" tint="0.499984740745262"/>
      </font>
      <fill>
        <patternFill>
          <bgColor theme="0" tint="-4.9989318521683403E-2"/>
        </patternFill>
      </fill>
    </dxf>
    <dxf>
      <font>
        <color rgb="FFF89736"/>
      </font>
      <fill>
        <patternFill>
          <bgColor rgb="FFFFDEAF"/>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dxf>
    <dxf>
      <fill>
        <patternFill patternType="solid">
          <fgColor theme="7" tint="0.79998168889431442"/>
          <bgColor theme="7" tint="0.79998168889431442"/>
        </patternFill>
      </fill>
    </dxf>
    <dxf>
      <font>
        <color rgb="FFF89736"/>
      </font>
      <fill>
        <patternFill>
          <bgColor rgb="FFFFDEAF"/>
        </patternFill>
      </fill>
    </dxf>
    <dxf>
      <font>
        <color rgb="FFF89736"/>
      </font>
      <fill>
        <patternFill>
          <bgColor rgb="FFFFDEAF"/>
        </patternFill>
      </fill>
    </dxf>
    <dxf>
      <font>
        <color rgb="FFF89736"/>
      </font>
      <fill>
        <patternFill>
          <bgColor rgb="FFFFDEAF"/>
        </patternFill>
      </fill>
    </dxf>
    <dxf>
      <font>
        <color rgb="FFF89736"/>
      </font>
      <fill>
        <patternFill>
          <bgColor rgb="FFFCF6EA"/>
        </patternFill>
      </fill>
    </dxf>
    <dxf>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alignment horizontal="lef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bottom" textRotation="0" wrapText="0" indent="0" justifyLastLine="0" shrinkToFit="0" readingOrder="0"/>
    </dxf>
    <dxf>
      <border>
        <bottom style="thin">
          <color theme="0" tint="-0.249977111117893"/>
        </bottom>
      </border>
    </dxf>
    <dxf>
      <fill>
        <patternFill patternType="solid">
          <fgColor indexed="64"/>
          <bgColor rgb="FF3C9D45"/>
        </patternFill>
      </fill>
      <alignment horizontal="left" vertical="bottom" textRotation="0" wrapText="0" indent="0" justifyLastLine="0" shrinkToFit="0" readingOrder="0"/>
      <border diagonalUp="0" diagonalDown="0" outline="0">
        <left style="thin">
          <color theme="0" tint="-0.249977111117893"/>
        </left>
        <right style="thin">
          <color theme="0" tint="-0.249977111117893"/>
        </right>
        <top/>
        <bottom/>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s>
  <tableStyles count="0" defaultTableStyle="TableStyleMedium2" defaultPivotStyle="PivotStyleLight16"/>
  <colors>
    <mruColors>
      <color rgb="FF2FBB4D"/>
      <color rgb="FF3C9D45"/>
      <color rgb="FFF8FEF3"/>
      <color rgb="FFFCF6EA"/>
      <color rgb="FFF5E7E9"/>
      <color rgb="FFF89736"/>
      <color rgb="FFED5446"/>
      <color rgb="FFEDEDED"/>
      <color rgb="FFFFDEAF"/>
      <color rgb="FF4C4C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70BE-4460-8FF9-7CED9150803E}"/>
              </c:ext>
            </c:extLst>
          </c:dPt>
          <c:dPt>
            <c:idx val="1"/>
            <c:invertIfNegative val="0"/>
            <c:bubble3D val="0"/>
            <c:spPr>
              <a:solidFill>
                <a:srgbClr val="F89736"/>
              </a:solidFill>
              <a:ln>
                <a:noFill/>
              </a:ln>
              <a:effectLst/>
            </c:spPr>
            <c:extLst>
              <c:ext xmlns:c16="http://schemas.microsoft.com/office/drawing/2014/chart" uri="{C3380CC4-5D6E-409C-BE32-E72D297353CC}">
                <c16:uniqueId val="{00000003-70BE-4460-8FF9-7CED9150803E}"/>
              </c:ext>
            </c:extLst>
          </c:dPt>
          <c:dPt>
            <c:idx val="2"/>
            <c:invertIfNegative val="0"/>
            <c:bubble3D val="0"/>
            <c:spPr>
              <a:solidFill>
                <a:srgbClr val="2FBB4D"/>
              </a:solidFill>
              <a:ln>
                <a:noFill/>
              </a:ln>
              <a:effectLst/>
            </c:spPr>
            <c:extLst>
              <c:ext xmlns:c16="http://schemas.microsoft.com/office/drawing/2014/chart" uri="{C3380CC4-5D6E-409C-BE32-E72D297353CC}">
                <c16:uniqueId val="{00000005-70BE-4460-8FF9-7CED9150803E}"/>
              </c:ext>
            </c:extLst>
          </c:dPt>
          <c:dPt>
            <c:idx val="3"/>
            <c:invertIfNegative val="0"/>
            <c:bubble3D val="0"/>
            <c:spPr>
              <a:solidFill>
                <a:srgbClr val="4C4C4F"/>
              </a:solidFill>
              <a:ln>
                <a:noFill/>
              </a:ln>
              <a:effectLst/>
            </c:spPr>
            <c:extLst>
              <c:ext xmlns:c16="http://schemas.microsoft.com/office/drawing/2014/chart" uri="{C3380CC4-5D6E-409C-BE32-E72D297353CC}">
                <c16:uniqueId val="{00000007-70BE-4460-8FF9-7CED915080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Assess 7-1-7 results'!$C$39:$F$39</c:f>
              <c:strCache>
                <c:ptCount val="4"/>
                <c:pt idx="0">
                  <c:v>Detection</c:v>
                </c:pt>
                <c:pt idx="1">
                  <c:v>Notification</c:v>
                </c:pt>
                <c:pt idx="2">
                  <c:v>Response </c:v>
                </c:pt>
                <c:pt idx="3">
                  <c:v>All targets</c:v>
                </c:pt>
              </c:strCache>
            </c:strRef>
          </c:cat>
          <c:val>
            <c:numRef>
              <c:f>'2. Assess 7-1-7 results'!$C$41:$F$41</c:f>
              <c:numCache>
                <c:formatCode>0%</c:formatCode>
                <c:ptCount val="4"/>
                <c:pt idx="0">
                  <c:v>1</c:v>
                </c:pt>
                <c:pt idx="1">
                  <c:v>1</c:v>
                </c:pt>
                <c:pt idx="2">
                  <c:v>1</c:v>
                </c:pt>
                <c:pt idx="3">
                  <c:v>1</c:v>
                </c:pt>
              </c:numCache>
            </c:numRef>
          </c:val>
          <c:extLst>
            <c:ext xmlns:c16="http://schemas.microsoft.com/office/drawing/2014/chart" uri="{C3380CC4-5D6E-409C-BE32-E72D297353CC}">
              <c16:uniqueId val="{00000008-70BE-4460-8FF9-7CED9150803E}"/>
            </c:ext>
          </c:extLst>
        </c:ser>
        <c:dLbls>
          <c:showLegendKey val="0"/>
          <c:showVal val="0"/>
          <c:showCatName val="0"/>
          <c:showSerName val="0"/>
          <c:showPercent val="0"/>
          <c:showBubbleSize val="0"/>
        </c:dLbls>
        <c:gapWidth val="219"/>
        <c:overlap val="-27"/>
        <c:axId val="1344184896"/>
        <c:axId val="1853228080"/>
      </c:barChart>
      <c:catAx>
        <c:axId val="134418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853228080"/>
        <c:crosses val="autoZero"/>
        <c:auto val="1"/>
        <c:lblAlgn val="ctr"/>
        <c:lblOffset val="100"/>
        <c:noMultiLvlLbl val="0"/>
      </c:catAx>
      <c:valAx>
        <c:axId val="1853228080"/>
        <c:scaling>
          <c:orientation val="minMax"/>
          <c:max val="1"/>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41848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84667</xdr:colOff>
      <xdr:row>36</xdr:row>
      <xdr:rowOff>28222</xdr:rowOff>
    </xdr:from>
    <xdr:to>
      <xdr:col>9</xdr:col>
      <xdr:colOff>1425222</xdr:colOff>
      <xdr:row>41</xdr:row>
      <xdr:rowOff>56445</xdr:rowOff>
    </xdr:to>
    <xdr:graphicFrame macro="">
      <xdr:nvGraphicFramePr>
        <xdr:cNvPr id="3" name="Chart 2">
          <a:extLst>
            <a:ext uri="{FF2B5EF4-FFF2-40B4-BE49-F238E27FC236}">
              <a16:creationId xmlns:a16="http://schemas.microsoft.com/office/drawing/2014/main" id="{FC8EC60C-EC6F-4D8B-9657-09B59E19C2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dd Lazaro" refreshedDate="44935.600369097221" createdVersion="8" refreshedVersion="8" minRefreshableVersion="3" recordCount="19" xr:uid="{4964B568-8519-274D-8E3A-D77C84352B50}">
  <cacheSource type="worksheet">
    <worksheetSource name="Table1"/>
  </cacheSource>
  <cacheFields count="6">
    <cacheField name="_x000a_Bottlenecks_x000a_Transfer individual bottlenecks from Sheet 1._x000a_Assign bottleneck categories or use this list to support a thematic analysis of recurring bottlenecks." numFmtId="0">
      <sharedItems containsNonDate="0" containsString="0" containsBlank="1"/>
    </cacheField>
    <cacheField name="_x000a_Event ID" numFmtId="0">
      <sharedItems containsNonDate="0" containsString="0" containsBlank="1"/>
    </cacheField>
    <cacheField name="_x000a_Interval_x000a_Assign a 7-1-7 interval" numFmtId="0">
      <sharedItems containsNonDate="0" containsString="0" containsBlank="1"/>
    </cacheField>
    <cacheField name="_x000a_Bottleneck category_x000a_Assign a category" numFmtId="0">
      <sharedItems containsNonDate="0" containsBlank="1" count="5">
        <m/>
        <s v="Low awareness or clinical suspicion by health workers" u="1"/>
        <s v="Multi-agency coordination" u="1"/>
        <s v="Availability of resources for response initiation or rapid resource mobilization" u="1"/>
        <s v="Reporting failure" u="1"/>
      </sharedItems>
    </cacheField>
    <cacheField name="_x000a_Technical Area_x000a_Assign a JEE _x000a_technical area " numFmtId="0">
      <sharedItems containsNonDate="0" containsString="0" containsBlank="1"/>
    </cacheField>
    <cacheField name="_x000a_JEE indicator_x000a_Assign a JEE indicator (Optional)"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m/>
    <m/>
    <m/>
    <x v="0"/>
    <m/>
    <m/>
  </r>
  <r>
    <m/>
    <m/>
    <m/>
    <x v="0"/>
    <m/>
    <m/>
  </r>
  <r>
    <m/>
    <m/>
    <m/>
    <x v="0"/>
    <m/>
    <m/>
  </r>
  <r>
    <m/>
    <m/>
    <m/>
    <x v="0"/>
    <m/>
    <m/>
  </r>
  <r>
    <m/>
    <m/>
    <m/>
    <x v="0"/>
    <m/>
    <m/>
  </r>
  <r>
    <m/>
    <m/>
    <m/>
    <x v="0"/>
    <m/>
    <m/>
  </r>
  <r>
    <m/>
    <m/>
    <m/>
    <x v="0"/>
    <m/>
    <m/>
  </r>
  <r>
    <m/>
    <m/>
    <m/>
    <x v="0"/>
    <m/>
    <m/>
  </r>
  <r>
    <m/>
    <m/>
    <m/>
    <x v="0"/>
    <m/>
    <m/>
  </r>
  <r>
    <m/>
    <m/>
    <m/>
    <x v="0"/>
    <m/>
    <m/>
  </r>
  <r>
    <m/>
    <m/>
    <m/>
    <x v="0"/>
    <m/>
    <m/>
  </r>
  <r>
    <m/>
    <m/>
    <m/>
    <x v="0"/>
    <m/>
    <m/>
  </r>
  <r>
    <m/>
    <m/>
    <m/>
    <x v="0"/>
    <m/>
    <m/>
  </r>
  <r>
    <m/>
    <m/>
    <m/>
    <x v="0"/>
    <m/>
    <m/>
  </r>
  <r>
    <m/>
    <m/>
    <m/>
    <x v="0"/>
    <m/>
    <m/>
  </r>
  <r>
    <m/>
    <m/>
    <m/>
    <x v="0"/>
    <m/>
    <m/>
  </r>
  <r>
    <m/>
    <m/>
    <m/>
    <x v="0"/>
    <m/>
    <m/>
  </r>
  <r>
    <m/>
    <m/>
    <m/>
    <x v="0"/>
    <m/>
    <m/>
  </r>
  <r>
    <m/>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B87569-6955-A34B-A96B-90A5377DB975}" name="PivotTable1"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Bottleneck categories">
  <location ref="A24:B25" firstHeaderRow="1" firstDataRow="1" firstDataCol="1"/>
  <pivotFields count="6">
    <pivotField showAll="0"/>
    <pivotField showAll="0"/>
    <pivotField showAll="0"/>
    <pivotField name="Bottleneck categories" axis="axisRow" dataField="1" showAll="0" sortType="descending">
      <items count="6">
        <item h="1" x="0"/>
        <item m="1" x="4"/>
        <item m="1" x="2"/>
        <item m="1" x="1"/>
        <item m="1" x="3"/>
        <item t="default"/>
      </items>
      <autoSortScope>
        <pivotArea dataOnly="0" outline="0" fieldPosition="0">
          <references count="1">
            <reference field="4294967294" count="1" selected="0">
              <x v="0"/>
            </reference>
          </references>
        </pivotArea>
      </autoSortScope>
    </pivotField>
    <pivotField showAll="0"/>
    <pivotField showAll="0"/>
  </pivotFields>
  <rowFields count="1">
    <field x="3"/>
  </rowFields>
  <rowItems count="1">
    <i t="grand">
      <x/>
    </i>
  </rowItems>
  <colItems count="1">
    <i/>
  </colItems>
  <dataFields count="1">
    <dataField name="Count" fld="3" subtotal="count" baseField="0" baseItem="0"/>
  </dataFields>
  <formats count="6">
    <format dxfId="41">
      <pivotArea type="all" dataOnly="0" outline="0" fieldPosition="0"/>
    </format>
    <format dxfId="40">
      <pivotArea outline="0" collapsedLevelsAreSubtotals="1" fieldPosition="0"/>
    </format>
    <format dxfId="39">
      <pivotArea field="3" type="button" dataOnly="0" labelOnly="1" outline="0" axis="axisRow" fieldPosition="0"/>
    </format>
    <format dxfId="38">
      <pivotArea dataOnly="0" labelOnly="1" fieldPosition="0">
        <references count="1">
          <reference field="3" count="0"/>
        </references>
      </pivotArea>
    </format>
    <format dxfId="37">
      <pivotArea dataOnly="0" labelOnly="1" grandRow="1" outline="0" fieldPosition="0"/>
    </format>
    <format dxfId="36">
      <pivotArea dataOnly="0" labelOnly="1" outline="0" axis="axisValues"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7108F2-6112-CC4F-8C51-A214854892D8}" name="Table1" displayName="Table1" ref="A1:F20" totalsRowShown="0" headerRowDxfId="35" dataDxfId="33" headerRowBorderDxfId="34" tableBorderDxfId="32" totalsRowBorderDxfId="31">
  <autoFilter ref="A1:F20" xr:uid="{B67108F2-6112-CC4F-8C51-A214854892D8}"/>
  <tableColumns count="6">
    <tableColumn id="1" xr3:uid="{8FA15F15-83D8-0C43-917B-40064CC94C42}" name="_x000a_Bottlenecks_x000a_Transfer individual bottlenecks from Sheet 1._x000a_Assign bottleneck categories or use this list to support a thematic analysis of recurring bottlenecks." dataDxfId="30"/>
    <tableColumn id="2" xr3:uid="{C5A8EA24-9B3C-714A-9A91-0E5CCC9B78F7}" name="_x000a_Event ID" dataDxfId="29"/>
    <tableColumn id="3" xr3:uid="{2F9936AC-E2C5-A842-A55B-9230FE87092A}" name="_x000a_Interval_x000a_Assign a 7-1-7 interval" dataDxfId="28"/>
    <tableColumn id="4" xr3:uid="{64E680D1-86F1-E848-8720-99FABE2A3310}" name="_x000a_Bottleneck category_x000a_Assign a category" dataDxfId="27"/>
    <tableColumn id="5" xr3:uid="{0B8B49D0-10DD-9F4D-B5F5-F91709D1A6B8}" name="_x000a_Technical Area_x000a_Assign a JEE _x000a_technical area " dataDxfId="26"/>
    <tableColumn id="6" xr3:uid="{0C76FF79-04E5-F84E-A535-F3F051E08D09}" name="_x000a_JEE indicator_x000a_Assign a JEE indicator (Optional)" dataDxfId="25"/>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outlinePr summaryBelow="0" summaryRight="0"/>
  </sheetPr>
  <dimension ref="A1:AJ23"/>
  <sheetViews>
    <sheetView topLeftCell="X1" zoomScale="89" zoomScaleNormal="136" workbookViewId="0">
      <selection activeCell="Z27" sqref="Z27"/>
    </sheetView>
  </sheetViews>
  <sheetFormatPr baseColWidth="10" defaultColWidth="14.5" defaultRowHeight="15.75" customHeight="1" x14ac:dyDescent="0.15"/>
  <cols>
    <col min="1" max="1" width="2.83203125" bestFit="1" customWidth="1"/>
    <col min="2" max="2" width="19.33203125" bestFit="1" customWidth="1"/>
    <col min="3" max="3" width="22.1640625" hidden="1" customWidth="1"/>
    <col min="4" max="4" width="22.1640625" bestFit="1" customWidth="1"/>
    <col min="5" max="6" width="20.1640625" bestFit="1" customWidth="1"/>
    <col min="7" max="7" width="21.1640625" customWidth="1"/>
    <col min="8" max="8" width="21.6640625" bestFit="1" customWidth="1"/>
    <col min="9" max="9" width="20.1640625" customWidth="1"/>
    <col min="10" max="10" width="21.6640625" customWidth="1"/>
    <col min="11" max="12" width="9.1640625" bestFit="1" customWidth="1"/>
    <col min="13" max="13" width="9.33203125" customWidth="1"/>
    <col min="14" max="14" width="25.1640625" bestFit="1" customWidth="1"/>
    <col min="15" max="15" width="22" customWidth="1"/>
    <col min="16" max="16" width="27.33203125" bestFit="1" customWidth="1"/>
    <col min="17" max="17" width="9.1640625" customWidth="1"/>
    <col min="18" max="18" width="9.1640625" bestFit="1" customWidth="1"/>
    <col min="19" max="19" width="10" customWidth="1"/>
    <col min="20" max="20" width="24.5" bestFit="1" customWidth="1"/>
    <col min="21" max="27" width="26.5" bestFit="1" customWidth="1"/>
    <col min="28" max="28" width="26.6640625" customWidth="1"/>
    <col min="29" max="29" width="27.33203125" bestFit="1" customWidth="1"/>
    <col min="30" max="31" width="9.1640625" bestFit="1" customWidth="1"/>
    <col min="32" max="32" width="9.33203125" customWidth="1"/>
    <col min="33" max="33" width="26.33203125" bestFit="1" customWidth="1"/>
    <col min="34" max="34" width="24.6640625" customWidth="1"/>
    <col min="35" max="35" width="24.5" customWidth="1"/>
    <col min="36" max="36" width="26.33203125" customWidth="1"/>
  </cols>
  <sheetData>
    <row r="1" spans="1:36" ht="24" customHeight="1" x14ac:dyDescent="0.15">
      <c r="A1" s="13"/>
      <c r="B1" s="204" t="s">
        <v>0</v>
      </c>
      <c r="C1" s="204"/>
      <c r="D1" s="205"/>
      <c r="E1" s="205"/>
      <c r="F1" s="205"/>
      <c r="G1" s="209" t="s">
        <v>1</v>
      </c>
      <c r="H1" s="209"/>
      <c r="I1" s="206" t="s">
        <v>2</v>
      </c>
      <c r="J1" s="207"/>
      <c r="K1" s="207"/>
      <c r="L1" s="207"/>
      <c r="M1" s="207"/>
      <c r="N1" s="208"/>
      <c r="O1" s="210" t="s">
        <v>3</v>
      </c>
      <c r="P1" s="211"/>
      <c r="Q1" s="211"/>
      <c r="R1" s="211"/>
      <c r="S1" s="211"/>
      <c r="T1" s="211"/>
      <c r="U1" s="202" t="s">
        <v>4</v>
      </c>
      <c r="V1" s="203"/>
      <c r="W1" s="203"/>
      <c r="X1" s="203"/>
      <c r="Y1" s="203"/>
      <c r="Z1" s="203"/>
      <c r="AA1" s="202"/>
      <c r="AB1" s="202"/>
      <c r="AC1" s="203"/>
      <c r="AD1" s="203"/>
      <c r="AE1" s="203"/>
      <c r="AF1" s="203"/>
      <c r="AG1" s="203"/>
      <c r="AH1" s="14" t="s">
        <v>5</v>
      </c>
      <c r="AI1" s="15" t="s">
        <v>6</v>
      </c>
    </row>
    <row r="2" spans="1:36" s="3" customFormat="1" ht="91" customHeight="1" x14ac:dyDescent="0.15">
      <c r="A2" s="61"/>
      <c r="B2" s="191" t="s">
        <v>7</v>
      </c>
      <c r="C2" s="192" t="s">
        <v>8</v>
      </c>
      <c r="D2" s="192" t="s">
        <v>9</v>
      </c>
      <c r="E2" s="192" t="s">
        <v>10</v>
      </c>
      <c r="F2" s="193" t="s">
        <v>11</v>
      </c>
      <c r="G2" s="194" t="s">
        <v>12</v>
      </c>
      <c r="H2" s="195" t="s">
        <v>13</v>
      </c>
      <c r="I2" s="16" t="s">
        <v>14</v>
      </c>
      <c r="J2" s="57" t="s">
        <v>13</v>
      </c>
      <c r="K2" s="212" t="s">
        <v>15</v>
      </c>
      <c r="L2" s="213"/>
      <c r="M2" s="214"/>
      <c r="N2" s="56" t="s">
        <v>16</v>
      </c>
      <c r="O2" s="60" t="s">
        <v>17</v>
      </c>
      <c r="P2" s="57" t="s">
        <v>13</v>
      </c>
      <c r="Q2" s="215" t="s">
        <v>18</v>
      </c>
      <c r="R2" s="213"/>
      <c r="S2" s="214"/>
      <c r="T2" s="57" t="s">
        <v>19</v>
      </c>
      <c r="U2" s="35" t="s">
        <v>20</v>
      </c>
      <c r="V2" s="57" t="s">
        <v>21</v>
      </c>
      <c r="W2" s="57" t="s">
        <v>22</v>
      </c>
      <c r="X2" s="57" t="s">
        <v>23</v>
      </c>
      <c r="Y2" s="57" t="s">
        <v>24</v>
      </c>
      <c r="Z2" s="57" t="s">
        <v>25</v>
      </c>
      <c r="AA2" s="59" t="s">
        <v>26</v>
      </c>
      <c r="AB2" s="55" t="s">
        <v>27</v>
      </c>
      <c r="AC2" s="58" t="s">
        <v>28</v>
      </c>
      <c r="AD2" s="215" t="s">
        <v>18</v>
      </c>
      <c r="AE2" s="213"/>
      <c r="AF2" s="214"/>
      <c r="AG2" s="72" t="s">
        <v>16</v>
      </c>
      <c r="AH2" s="66" t="s">
        <v>29</v>
      </c>
      <c r="AI2" s="36" t="s">
        <v>30</v>
      </c>
    </row>
    <row r="3" spans="1:36" s="4" customFormat="1" ht="28" customHeight="1" thickBot="1" x14ac:dyDescent="0.2">
      <c r="A3" s="62" t="s">
        <v>31</v>
      </c>
      <c r="B3" s="196" t="s">
        <v>32</v>
      </c>
      <c r="C3" s="196" t="s">
        <v>33</v>
      </c>
      <c r="D3" s="196" t="s">
        <v>34</v>
      </c>
      <c r="E3" s="196" t="s">
        <v>35</v>
      </c>
      <c r="F3" s="197" t="s">
        <v>35</v>
      </c>
      <c r="G3" s="198" t="s">
        <v>36</v>
      </c>
      <c r="H3" s="196" t="s">
        <v>37</v>
      </c>
      <c r="I3" s="64" t="s">
        <v>36</v>
      </c>
      <c r="J3" s="65" t="s">
        <v>37</v>
      </c>
      <c r="K3" s="65" t="s">
        <v>38</v>
      </c>
      <c r="L3" s="63" t="s">
        <v>39</v>
      </c>
      <c r="M3" s="63" t="s">
        <v>40</v>
      </c>
      <c r="N3" s="71" t="s">
        <v>37</v>
      </c>
      <c r="O3" s="64" t="s">
        <v>36</v>
      </c>
      <c r="P3" s="65" t="s">
        <v>37</v>
      </c>
      <c r="Q3" s="65" t="s">
        <v>38</v>
      </c>
      <c r="R3" s="63" t="s">
        <v>39</v>
      </c>
      <c r="S3" s="63" t="s">
        <v>40</v>
      </c>
      <c r="T3" s="71" t="s">
        <v>37</v>
      </c>
      <c r="U3" s="64" t="s">
        <v>41</v>
      </c>
      <c r="V3" s="65" t="s">
        <v>41</v>
      </c>
      <c r="W3" s="65" t="s">
        <v>41</v>
      </c>
      <c r="X3" s="65" t="s">
        <v>41</v>
      </c>
      <c r="Y3" s="65" t="s">
        <v>41</v>
      </c>
      <c r="Z3" s="65" t="s">
        <v>41</v>
      </c>
      <c r="AA3" s="63" t="s">
        <v>41</v>
      </c>
      <c r="AB3" s="64" t="s">
        <v>42</v>
      </c>
      <c r="AC3" s="65" t="s">
        <v>37</v>
      </c>
      <c r="AD3" s="65" t="s">
        <v>38</v>
      </c>
      <c r="AE3" s="63" t="s">
        <v>39</v>
      </c>
      <c r="AF3" s="63" t="s">
        <v>40</v>
      </c>
      <c r="AG3" s="71" t="s">
        <v>37</v>
      </c>
      <c r="AH3" s="63" t="s">
        <v>43</v>
      </c>
      <c r="AI3" s="63" t="s">
        <v>37</v>
      </c>
    </row>
    <row r="4" spans="1:36" ht="13" x14ac:dyDescent="0.15">
      <c r="A4" s="11">
        <v>1</v>
      </c>
      <c r="B4" s="73" t="s">
        <v>44</v>
      </c>
      <c r="C4" s="73"/>
      <c r="D4" s="74" t="s">
        <v>44</v>
      </c>
      <c r="E4" s="74" t="s">
        <v>44</v>
      </c>
      <c r="F4" s="74" t="s">
        <v>44</v>
      </c>
      <c r="G4" s="75">
        <v>44562</v>
      </c>
      <c r="H4" s="74" t="s">
        <v>44</v>
      </c>
      <c r="I4" s="75">
        <v>44569</v>
      </c>
      <c r="J4" s="74" t="s">
        <v>44</v>
      </c>
      <c r="K4" s="74" t="s">
        <v>45</v>
      </c>
      <c r="L4" s="74" t="s">
        <v>46</v>
      </c>
      <c r="M4" s="74" t="s">
        <v>47</v>
      </c>
      <c r="N4" s="74" t="s">
        <v>44</v>
      </c>
      <c r="O4" s="75">
        <v>44570</v>
      </c>
      <c r="P4" s="12" t="s">
        <v>48</v>
      </c>
      <c r="Q4" s="74" t="s">
        <v>45</v>
      </c>
      <c r="R4" s="74" t="s">
        <v>46</v>
      </c>
      <c r="S4" s="74" t="s">
        <v>47</v>
      </c>
      <c r="T4" s="74" t="s">
        <v>44</v>
      </c>
      <c r="U4" s="75">
        <v>44571</v>
      </c>
      <c r="V4" s="75">
        <v>44577</v>
      </c>
      <c r="W4" s="75">
        <v>44577</v>
      </c>
      <c r="X4" s="75">
        <v>44577</v>
      </c>
      <c r="Y4" s="79">
        <v>44577</v>
      </c>
      <c r="Z4" s="79">
        <v>44577</v>
      </c>
      <c r="AA4" s="79">
        <v>44577</v>
      </c>
      <c r="AB4" s="79">
        <f>IF(COUNTIF(U4:AA4,""),"Incomplete",MAX(U4:AA4))</f>
        <v>44577</v>
      </c>
      <c r="AC4" s="9"/>
      <c r="AD4" s="74" t="s">
        <v>45</v>
      </c>
      <c r="AE4" s="74" t="s">
        <v>46</v>
      </c>
      <c r="AF4" s="74" t="s">
        <v>47</v>
      </c>
      <c r="AG4" s="74" t="s">
        <v>44</v>
      </c>
      <c r="AH4" s="75">
        <v>44577</v>
      </c>
      <c r="AI4" s="76"/>
    </row>
    <row r="5" spans="1:36" ht="13" x14ac:dyDescent="0.15">
      <c r="A5" s="10">
        <v>2</v>
      </c>
      <c r="B5" s="73" t="s">
        <v>44</v>
      </c>
      <c r="C5" s="73"/>
      <c r="D5" s="74" t="s">
        <v>44</v>
      </c>
      <c r="E5" s="74" t="s">
        <v>44</v>
      </c>
      <c r="F5" s="74" t="s">
        <v>44</v>
      </c>
      <c r="G5" s="75">
        <v>44562</v>
      </c>
      <c r="H5" s="74" t="s">
        <v>44</v>
      </c>
      <c r="I5" s="75">
        <v>44569</v>
      </c>
      <c r="J5" s="74" t="s">
        <v>44</v>
      </c>
      <c r="K5" s="74" t="s">
        <v>45</v>
      </c>
      <c r="L5" s="74" t="s">
        <v>46</v>
      </c>
      <c r="M5" s="74" t="s">
        <v>47</v>
      </c>
      <c r="N5" s="74" t="s">
        <v>44</v>
      </c>
      <c r="O5" s="75">
        <v>44570</v>
      </c>
      <c r="P5" s="12" t="s">
        <v>48</v>
      </c>
      <c r="Q5" s="74" t="s">
        <v>45</v>
      </c>
      <c r="R5" s="74" t="s">
        <v>46</v>
      </c>
      <c r="S5" s="74" t="s">
        <v>47</v>
      </c>
      <c r="T5" s="74" t="s">
        <v>44</v>
      </c>
      <c r="U5" s="75">
        <v>44571</v>
      </c>
      <c r="V5" s="75">
        <v>44577</v>
      </c>
      <c r="W5" s="75">
        <v>44577</v>
      </c>
      <c r="X5" s="75">
        <v>44577</v>
      </c>
      <c r="Y5" s="79">
        <v>44577</v>
      </c>
      <c r="Z5" s="79">
        <v>44577</v>
      </c>
      <c r="AA5" s="79">
        <v>44577</v>
      </c>
      <c r="AB5" s="79">
        <f>IF(COUNTIF(U5:AA5,""),"Incomplete",MAX(U5:AA5))</f>
        <v>44577</v>
      </c>
      <c r="AC5" s="9"/>
      <c r="AD5" s="74" t="s">
        <v>45</v>
      </c>
      <c r="AE5" s="74" t="s">
        <v>46</v>
      </c>
      <c r="AF5" s="74" t="s">
        <v>47</v>
      </c>
      <c r="AG5" s="74" t="s">
        <v>44</v>
      </c>
      <c r="AH5" s="79">
        <v>44577</v>
      </c>
      <c r="AI5" s="80"/>
    </row>
    <row r="6" spans="1:36" ht="13" x14ac:dyDescent="0.15">
      <c r="A6" s="10">
        <v>3</v>
      </c>
      <c r="B6" s="73" t="s">
        <v>44</v>
      </c>
      <c r="C6" s="73"/>
      <c r="D6" s="74" t="s">
        <v>44</v>
      </c>
      <c r="E6" s="74" t="s">
        <v>44</v>
      </c>
      <c r="F6" s="74" t="s">
        <v>44</v>
      </c>
      <c r="G6" s="75">
        <v>44562</v>
      </c>
      <c r="H6" s="74" t="s">
        <v>44</v>
      </c>
      <c r="I6" s="75">
        <v>44569</v>
      </c>
      <c r="J6" s="74" t="s">
        <v>44</v>
      </c>
      <c r="K6" s="74" t="s">
        <v>45</v>
      </c>
      <c r="L6" s="74" t="s">
        <v>46</v>
      </c>
      <c r="M6" s="74" t="s">
        <v>47</v>
      </c>
      <c r="N6" s="74" t="s">
        <v>44</v>
      </c>
      <c r="O6" s="75">
        <v>44570</v>
      </c>
      <c r="P6" s="12" t="s">
        <v>48</v>
      </c>
      <c r="Q6" s="74" t="s">
        <v>45</v>
      </c>
      <c r="R6" s="74" t="s">
        <v>46</v>
      </c>
      <c r="S6" s="74" t="s">
        <v>47</v>
      </c>
      <c r="T6" s="74" t="s">
        <v>44</v>
      </c>
      <c r="U6" s="75">
        <v>44571</v>
      </c>
      <c r="V6" s="75">
        <v>44577</v>
      </c>
      <c r="W6" s="75">
        <v>44577</v>
      </c>
      <c r="X6" s="75">
        <v>44577</v>
      </c>
      <c r="Y6" s="79">
        <v>44577</v>
      </c>
      <c r="Z6" s="79">
        <v>44577</v>
      </c>
      <c r="AA6" s="79">
        <v>44577</v>
      </c>
      <c r="AB6" s="79">
        <f t="shared" ref="AB6:AB18" si="0">IF(COUNTIF(U6:AA6,""),"Incomplete",MAX(U6:AA6))</f>
        <v>44577</v>
      </c>
      <c r="AC6" s="9"/>
      <c r="AD6" s="74" t="s">
        <v>45</v>
      </c>
      <c r="AE6" s="74" t="s">
        <v>46</v>
      </c>
      <c r="AF6" s="74" t="s">
        <v>47</v>
      </c>
      <c r="AG6" s="74" t="s">
        <v>44</v>
      </c>
      <c r="AH6" s="79">
        <v>44577</v>
      </c>
      <c r="AI6" s="80"/>
    </row>
    <row r="7" spans="1:36" ht="13" x14ac:dyDescent="0.15">
      <c r="A7" s="10">
        <v>4</v>
      </c>
      <c r="B7" s="73" t="s">
        <v>44</v>
      </c>
      <c r="C7" s="73"/>
      <c r="D7" s="74" t="s">
        <v>44</v>
      </c>
      <c r="E7" s="74" t="s">
        <v>44</v>
      </c>
      <c r="F7" s="74" t="s">
        <v>44</v>
      </c>
      <c r="G7" s="75">
        <v>44562</v>
      </c>
      <c r="H7" s="74" t="s">
        <v>44</v>
      </c>
      <c r="I7" s="75">
        <v>44569</v>
      </c>
      <c r="J7" s="74" t="s">
        <v>44</v>
      </c>
      <c r="K7" s="74" t="s">
        <v>45</v>
      </c>
      <c r="L7" s="74" t="s">
        <v>46</v>
      </c>
      <c r="M7" s="74" t="s">
        <v>47</v>
      </c>
      <c r="N7" s="74" t="s">
        <v>44</v>
      </c>
      <c r="O7" s="75">
        <v>44570</v>
      </c>
      <c r="P7" s="12" t="s">
        <v>48</v>
      </c>
      <c r="Q7" s="74" t="s">
        <v>45</v>
      </c>
      <c r="R7" s="74" t="s">
        <v>46</v>
      </c>
      <c r="S7" s="74" t="s">
        <v>47</v>
      </c>
      <c r="T7" s="74" t="s">
        <v>44</v>
      </c>
      <c r="U7" s="75">
        <v>44571</v>
      </c>
      <c r="V7" s="75">
        <v>44577</v>
      </c>
      <c r="W7" s="75">
        <v>44577</v>
      </c>
      <c r="X7" s="75">
        <v>44577</v>
      </c>
      <c r="Y7" s="79">
        <v>44577</v>
      </c>
      <c r="Z7" s="79">
        <v>44577</v>
      </c>
      <c r="AA7" s="79">
        <v>44577</v>
      </c>
      <c r="AB7" s="79">
        <f t="shared" si="0"/>
        <v>44577</v>
      </c>
      <c r="AC7" s="9"/>
      <c r="AD7" s="74" t="s">
        <v>45</v>
      </c>
      <c r="AE7" s="74" t="s">
        <v>46</v>
      </c>
      <c r="AF7" s="74" t="s">
        <v>47</v>
      </c>
      <c r="AG7" s="74" t="s">
        <v>44</v>
      </c>
      <c r="AH7" s="79">
        <v>44577</v>
      </c>
      <c r="AI7" s="80"/>
    </row>
    <row r="8" spans="1:36" s="1" customFormat="1" ht="13" x14ac:dyDescent="0.15">
      <c r="A8" s="10">
        <v>5</v>
      </c>
      <c r="B8" s="73" t="s">
        <v>44</v>
      </c>
      <c r="C8" s="73"/>
      <c r="D8" s="74" t="s">
        <v>44</v>
      </c>
      <c r="E8" s="74" t="s">
        <v>44</v>
      </c>
      <c r="F8" s="74" t="s">
        <v>44</v>
      </c>
      <c r="G8" s="75">
        <v>44562</v>
      </c>
      <c r="H8" s="74" t="s">
        <v>44</v>
      </c>
      <c r="I8" s="75">
        <v>44569</v>
      </c>
      <c r="J8" s="74" t="s">
        <v>44</v>
      </c>
      <c r="K8" s="74" t="s">
        <v>45</v>
      </c>
      <c r="L8" s="74" t="s">
        <v>46</v>
      </c>
      <c r="M8" s="74" t="s">
        <v>47</v>
      </c>
      <c r="N8" s="74" t="s">
        <v>44</v>
      </c>
      <c r="O8" s="75">
        <v>44570</v>
      </c>
      <c r="P8" s="12" t="s">
        <v>48</v>
      </c>
      <c r="Q8" s="74" t="s">
        <v>45</v>
      </c>
      <c r="R8" s="74" t="s">
        <v>46</v>
      </c>
      <c r="S8" s="74" t="s">
        <v>47</v>
      </c>
      <c r="T8" s="74" t="s">
        <v>44</v>
      </c>
      <c r="U8" s="75">
        <v>44571</v>
      </c>
      <c r="V8" s="75">
        <v>44577</v>
      </c>
      <c r="W8" s="75">
        <v>44577</v>
      </c>
      <c r="X8" s="75">
        <v>44577</v>
      </c>
      <c r="Y8" s="79">
        <v>44577</v>
      </c>
      <c r="Z8" s="79">
        <v>44577</v>
      </c>
      <c r="AA8" s="79">
        <v>44577</v>
      </c>
      <c r="AB8" s="79">
        <f t="shared" si="0"/>
        <v>44577</v>
      </c>
      <c r="AC8" s="9"/>
      <c r="AD8" s="74" t="s">
        <v>45</v>
      </c>
      <c r="AE8" s="74" t="s">
        <v>46</v>
      </c>
      <c r="AF8" s="74" t="s">
        <v>47</v>
      </c>
      <c r="AG8" s="74" t="s">
        <v>44</v>
      </c>
      <c r="AH8" s="79">
        <v>44577</v>
      </c>
      <c r="AI8" s="80"/>
      <c r="AJ8"/>
    </row>
    <row r="9" spans="1:36" ht="13" x14ac:dyDescent="0.15">
      <c r="A9" s="10">
        <v>6</v>
      </c>
      <c r="B9" s="73" t="s">
        <v>44</v>
      </c>
      <c r="C9" s="73"/>
      <c r="D9" s="74" t="s">
        <v>44</v>
      </c>
      <c r="E9" s="74" t="s">
        <v>44</v>
      </c>
      <c r="F9" s="74" t="s">
        <v>44</v>
      </c>
      <c r="G9" s="75">
        <v>44562</v>
      </c>
      <c r="H9" s="74" t="s">
        <v>44</v>
      </c>
      <c r="I9" s="75">
        <v>44569</v>
      </c>
      <c r="J9" s="74" t="s">
        <v>44</v>
      </c>
      <c r="K9" s="74" t="s">
        <v>45</v>
      </c>
      <c r="L9" s="74" t="s">
        <v>46</v>
      </c>
      <c r="M9" s="74" t="s">
        <v>47</v>
      </c>
      <c r="N9" s="74" t="s">
        <v>44</v>
      </c>
      <c r="O9" s="75">
        <v>44570</v>
      </c>
      <c r="P9" s="12" t="s">
        <v>48</v>
      </c>
      <c r="Q9" s="74" t="s">
        <v>45</v>
      </c>
      <c r="R9" s="74" t="s">
        <v>46</v>
      </c>
      <c r="S9" s="74" t="s">
        <v>47</v>
      </c>
      <c r="T9" s="74" t="s">
        <v>44</v>
      </c>
      <c r="U9" s="75">
        <v>44571</v>
      </c>
      <c r="V9" s="75">
        <v>44577</v>
      </c>
      <c r="W9" s="75">
        <v>44577</v>
      </c>
      <c r="X9" s="75">
        <v>44577</v>
      </c>
      <c r="Y9" s="79">
        <v>44577</v>
      </c>
      <c r="Z9" s="79">
        <v>44577</v>
      </c>
      <c r="AA9" s="79">
        <v>44577</v>
      </c>
      <c r="AB9" s="79">
        <f t="shared" si="0"/>
        <v>44577</v>
      </c>
      <c r="AC9" s="9"/>
      <c r="AD9" s="74" t="s">
        <v>45</v>
      </c>
      <c r="AE9" s="74" t="s">
        <v>46</v>
      </c>
      <c r="AF9" s="74" t="s">
        <v>47</v>
      </c>
      <c r="AG9" s="74" t="s">
        <v>44</v>
      </c>
      <c r="AH9" s="79">
        <v>44577</v>
      </c>
      <c r="AI9" s="80"/>
    </row>
    <row r="10" spans="1:36" ht="13" x14ac:dyDescent="0.15">
      <c r="A10" s="10">
        <v>7</v>
      </c>
      <c r="B10" s="73" t="s">
        <v>44</v>
      </c>
      <c r="C10" s="73"/>
      <c r="D10" s="74" t="s">
        <v>44</v>
      </c>
      <c r="E10" s="74" t="s">
        <v>44</v>
      </c>
      <c r="F10" s="74" t="s">
        <v>44</v>
      </c>
      <c r="G10" s="75">
        <v>44562</v>
      </c>
      <c r="H10" s="74" t="s">
        <v>44</v>
      </c>
      <c r="I10" s="75">
        <v>44569</v>
      </c>
      <c r="J10" s="74" t="s">
        <v>44</v>
      </c>
      <c r="K10" s="74" t="s">
        <v>45</v>
      </c>
      <c r="L10" s="74" t="s">
        <v>46</v>
      </c>
      <c r="M10" s="74" t="s">
        <v>47</v>
      </c>
      <c r="N10" s="74" t="s">
        <v>44</v>
      </c>
      <c r="O10" s="75">
        <v>44570</v>
      </c>
      <c r="P10" s="12" t="s">
        <v>48</v>
      </c>
      <c r="Q10" s="74" t="s">
        <v>45</v>
      </c>
      <c r="R10" s="74" t="s">
        <v>46</v>
      </c>
      <c r="S10" s="74" t="s">
        <v>47</v>
      </c>
      <c r="T10" s="74" t="s">
        <v>44</v>
      </c>
      <c r="U10" s="75">
        <v>44571</v>
      </c>
      <c r="V10" s="75">
        <v>44577</v>
      </c>
      <c r="W10" s="75">
        <v>44577</v>
      </c>
      <c r="X10" s="75">
        <v>44577</v>
      </c>
      <c r="Y10" s="79">
        <v>44577</v>
      </c>
      <c r="Z10" s="79">
        <v>44577</v>
      </c>
      <c r="AA10" s="79">
        <v>44577</v>
      </c>
      <c r="AB10" s="79">
        <f t="shared" si="0"/>
        <v>44577</v>
      </c>
      <c r="AC10" s="9"/>
      <c r="AD10" s="74" t="s">
        <v>45</v>
      </c>
      <c r="AE10" s="74" t="s">
        <v>46</v>
      </c>
      <c r="AF10" s="74" t="s">
        <v>47</v>
      </c>
      <c r="AG10" s="74" t="s">
        <v>44</v>
      </c>
      <c r="AH10" s="79">
        <v>44577</v>
      </c>
      <c r="AI10" s="80"/>
    </row>
    <row r="11" spans="1:36" ht="13" x14ac:dyDescent="0.15">
      <c r="A11" s="10">
        <v>8</v>
      </c>
      <c r="B11" s="73" t="s">
        <v>44</v>
      </c>
      <c r="C11" s="73"/>
      <c r="D11" s="74" t="s">
        <v>44</v>
      </c>
      <c r="E11" s="74" t="s">
        <v>44</v>
      </c>
      <c r="F11" s="74" t="s">
        <v>44</v>
      </c>
      <c r="G11" s="75">
        <v>44562</v>
      </c>
      <c r="H11" s="74" t="s">
        <v>44</v>
      </c>
      <c r="I11" s="75">
        <v>44569</v>
      </c>
      <c r="J11" s="74" t="s">
        <v>44</v>
      </c>
      <c r="K11" s="74" t="s">
        <v>45</v>
      </c>
      <c r="L11" s="74" t="s">
        <v>46</v>
      </c>
      <c r="M11" s="74" t="s">
        <v>47</v>
      </c>
      <c r="N11" s="74" t="s">
        <v>44</v>
      </c>
      <c r="O11" s="75">
        <v>44570</v>
      </c>
      <c r="P11" s="12" t="s">
        <v>48</v>
      </c>
      <c r="Q11" s="74" t="s">
        <v>45</v>
      </c>
      <c r="R11" s="74" t="s">
        <v>46</v>
      </c>
      <c r="S11" s="74" t="s">
        <v>47</v>
      </c>
      <c r="T11" s="74" t="s">
        <v>44</v>
      </c>
      <c r="U11" s="75">
        <v>44571</v>
      </c>
      <c r="V11" s="75">
        <v>44577</v>
      </c>
      <c r="W11" s="75">
        <v>44577</v>
      </c>
      <c r="X11" s="75">
        <v>44577</v>
      </c>
      <c r="Y11" s="79">
        <v>44577</v>
      </c>
      <c r="Z11" s="79">
        <v>44577</v>
      </c>
      <c r="AA11" s="79">
        <v>44577</v>
      </c>
      <c r="AB11" s="79">
        <f t="shared" si="0"/>
        <v>44577</v>
      </c>
      <c r="AC11" s="9"/>
      <c r="AD11" s="74" t="s">
        <v>45</v>
      </c>
      <c r="AE11" s="74" t="s">
        <v>46</v>
      </c>
      <c r="AF11" s="74" t="s">
        <v>47</v>
      </c>
      <c r="AG11" s="74" t="s">
        <v>44</v>
      </c>
      <c r="AH11" s="79">
        <v>44577</v>
      </c>
      <c r="AI11" s="80"/>
    </row>
    <row r="12" spans="1:36" ht="13" x14ac:dyDescent="0.15">
      <c r="A12" s="10">
        <v>9</v>
      </c>
      <c r="B12" s="73" t="s">
        <v>44</v>
      </c>
      <c r="C12" s="73"/>
      <c r="D12" s="74" t="s">
        <v>44</v>
      </c>
      <c r="E12" s="74" t="s">
        <v>44</v>
      </c>
      <c r="F12" s="74" t="s">
        <v>44</v>
      </c>
      <c r="G12" s="75">
        <v>44562</v>
      </c>
      <c r="H12" s="74" t="s">
        <v>44</v>
      </c>
      <c r="I12" s="75">
        <v>44569</v>
      </c>
      <c r="J12" s="74" t="s">
        <v>44</v>
      </c>
      <c r="K12" s="74" t="s">
        <v>45</v>
      </c>
      <c r="L12" s="74" t="s">
        <v>46</v>
      </c>
      <c r="M12" s="74" t="s">
        <v>47</v>
      </c>
      <c r="N12" s="74" t="s">
        <v>44</v>
      </c>
      <c r="O12" s="75">
        <v>44570</v>
      </c>
      <c r="P12" s="12" t="s">
        <v>48</v>
      </c>
      <c r="Q12" s="74" t="s">
        <v>45</v>
      </c>
      <c r="R12" s="74" t="s">
        <v>46</v>
      </c>
      <c r="S12" s="74" t="s">
        <v>47</v>
      </c>
      <c r="T12" s="74" t="s">
        <v>44</v>
      </c>
      <c r="U12" s="75">
        <v>44571</v>
      </c>
      <c r="V12" s="75">
        <v>44577</v>
      </c>
      <c r="W12" s="75">
        <v>44577</v>
      </c>
      <c r="X12" s="75">
        <v>44577</v>
      </c>
      <c r="Y12" s="79">
        <v>44577</v>
      </c>
      <c r="Z12" s="79">
        <v>44577</v>
      </c>
      <c r="AA12" s="79">
        <v>44577</v>
      </c>
      <c r="AB12" s="79">
        <f t="shared" si="0"/>
        <v>44577</v>
      </c>
      <c r="AC12" s="9"/>
      <c r="AD12" s="74" t="s">
        <v>45</v>
      </c>
      <c r="AE12" s="74" t="s">
        <v>46</v>
      </c>
      <c r="AF12" s="74" t="s">
        <v>47</v>
      </c>
      <c r="AG12" s="74" t="s">
        <v>44</v>
      </c>
      <c r="AH12" s="79">
        <v>44577</v>
      </c>
      <c r="AI12" s="80"/>
    </row>
    <row r="13" spans="1:36" ht="13" x14ac:dyDescent="0.15">
      <c r="A13" s="10">
        <v>10</v>
      </c>
      <c r="B13" s="73" t="s">
        <v>44</v>
      </c>
      <c r="C13" s="73"/>
      <c r="D13" s="74" t="s">
        <v>44</v>
      </c>
      <c r="E13" s="74" t="s">
        <v>44</v>
      </c>
      <c r="F13" s="74" t="s">
        <v>44</v>
      </c>
      <c r="G13" s="75">
        <v>44562</v>
      </c>
      <c r="H13" s="74" t="s">
        <v>44</v>
      </c>
      <c r="I13" s="75">
        <v>44569</v>
      </c>
      <c r="J13" s="74" t="s">
        <v>44</v>
      </c>
      <c r="K13" s="74" t="s">
        <v>45</v>
      </c>
      <c r="L13" s="74" t="s">
        <v>46</v>
      </c>
      <c r="M13" s="74" t="s">
        <v>47</v>
      </c>
      <c r="N13" s="74" t="s">
        <v>44</v>
      </c>
      <c r="O13" s="75">
        <v>44570</v>
      </c>
      <c r="P13" s="12" t="s">
        <v>48</v>
      </c>
      <c r="Q13" s="74" t="s">
        <v>45</v>
      </c>
      <c r="R13" s="74" t="s">
        <v>46</v>
      </c>
      <c r="S13" s="74" t="s">
        <v>47</v>
      </c>
      <c r="T13" s="74" t="s">
        <v>44</v>
      </c>
      <c r="U13" s="75">
        <v>44571</v>
      </c>
      <c r="V13" s="75">
        <v>44577</v>
      </c>
      <c r="W13" s="75">
        <v>44577</v>
      </c>
      <c r="X13" s="75">
        <v>44577</v>
      </c>
      <c r="Y13" s="79">
        <v>44577</v>
      </c>
      <c r="Z13" s="79">
        <v>44577</v>
      </c>
      <c r="AA13" s="79">
        <v>44577</v>
      </c>
      <c r="AB13" s="79">
        <f t="shared" si="0"/>
        <v>44577</v>
      </c>
      <c r="AC13" s="9"/>
      <c r="AD13" s="74" t="s">
        <v>45</v>
      </c>
      <c r="AE13" s="74" t="s">
        <v>46</v>
      </c>
      <c r="AF13" s="74" t="s">
        <v>47</v>
      </c>
      <c r="AG13" s="74" t="s">
        <v>44</v>
      </c>
      <c r="AH13" s="79">
        <v>44577</v>
      </c>
      <c r="AI13" s="80"/>
    </row>
    <row r="14" spans="1:36" ht="13" x14ac:dyDescent="0.15">
      <c r="A14" s="10">
        <v>11</v>
      </c>
      <c r="B14" s="73" t="s">
        <v>44</v>
      </c>
      <c r="C14" s="73"/>
      <c r="D14" s="74" t="s">
        <v>44</v>
      </c>
      <c r="E14" s="74" t="s">
        <v>44</v>
      </c>
      <c r="F14" s="74" t="s">
        <v>44</v>
      </c>
      <c r="G14" s="75">
        <v>44562</v>
      </c>
      <c r="H14" s="74" t="s">
        <v>44</v>
      </c>
      <c r="I14" s="75">
        <v>44569</v>
      </c>
      <c r="J14" s="74" t="s">
        <v>44</v>
      </c>
      <c r="K14" s="74" t="s">
        <v>45</v>
      </c>
      <c r="L14" s="74" t="s">
        <v>46</v>
      </c>
      <c r="M14" s="74" t="s">
        <v>47</v>
      </c>
      <c r="N14" s="74" t="s">
        <v>44</v>
      </c>
      <c r="O14" s="75">
        <v>44570</v>
      </c>
      <c r="P14" s="12" t="s">
        <v>48</v>
      </c>
      <c r="Q14" s="74" t="s">
        <v>45</v>
      </c>
      <c r="R14" s="74" t="s">
        <v>46</v>
      </c>
      <c r="S14" s="74" t="s">
        <v>47</v>
      </c>
      <c r="T14" s="74" t="s">
        <v>44</v>
      </c>
      <c r="U14" s="75">
        <v>44571</v>
      </c>
      <c r="V14" s="75">
        <v>44577</v>
      </c>
      <c r="W14" s="75">
        <v>44577</v>
      </c>
      <c r="X14" s="75">
        <v>44577</v>
      </c>
      <c r="Y14" s="79">
        <v>44577</v>
      </c>
      <c r="Z14" s="79">
        <v>44577</v>
      </c>
      <c r="AA14" s="79">
        <v>44577</v>
      </c>
      <c r="AB14" s="79">
        <f t="shared" si="0"/>
        <v>44577</v>
      </c>
      <c r="AC14" s="9"/>
      <c r="AD14" s="74" t="s">
        <v>45</v>
      </c>
      <c r="AE14" s="74" t="s">
        <v>46</v>
      </c>
      <c r="AF14" s="74" t="s">
        <v>47</v>
      </c>
      <c r="AG14" s="74" t="s">
        <v>44</v>
      </c>
      <c r="AH14" s="79">
        <v>44577</v>
      </c>
      <c r="AI14" s="80"/>
    </row>
    <row r="15" spans="1:36" ht="13" x14ac:dyDescent="0.15">
      <c r="A15" s="10">
        <v>12</v>
      </c>
      <c r="B15" s="73" t="s">
        <v>44</v>
      </c>
      <c r="C15" s="73"/>
      <c r="D15" s="74" t="s">
        <v>44</v>
      </c>
      <c r="E15" s="74" t="s">
        <v>44</v>
      </c>
      <c r="F15" s="74" t="s">
        <v>44</v>
      </c>
      <c r="G15" s="75">
        <v>44562</v>
      </c>
      <c r="H15" s="74" t="s">
        <v>44</v>
      </c>
      <c r="I15" s="75">
        <v>44569</v>
      </c>
      <c r="J15" s="74" t="s">
        <v>44</v>
      </c>
      <c r="K15" s="74" t="s">
        <v>45</v>
      </c>
      <c r="L15" s="74" t="s">
        <v>46</v>
      </c>
      <c r="M15" s="74" t="s">
        <v>47</v>
      </c>
      <c r="N15" s="74" t="s">
        <v>44</v>
      </c>
      <c r="O15" s="75">
        <v>44570</v>
      </c>
      <c r="P15" s="12" t="s">
        <v>48</v>
      </c>
      <c r="Q15" s="74" t="s">
        <v>45</v>
      </c>
      <c r="R15" s="74" t="s">
        <v>46</v>
      </c>
      <c r="S15" s="74" t="s">
        <v>47</v>
      </c>
      <c r="T15" s="74" t="s">
        <v>44</v>
      </c>
      <c r="U15" s="75">
        <v>44571</v>
      </c>
      <c r="V15" s="75">
        <v>44577</v>
      </c>
      <c r="W15" s="75">
        <v>44577</v>
      </c>
      <c r="X15" s="75">
        <v>44577</v>
      </c>
      <c r="Y15" s="79">
        <v>44577</v>
      </c>
      <c r="Z15" s="79">
        <v>44577</v>
      </c>
      <c r="AA15" s="79">
        <v>44577</v>
      </c>
      <c r="AB15" s="79">
        <f t="shared" si="0"/>
        <v>44577</v>
      </c>
      <c r="AC15" s="9"/>
      <c r="AD15" s="74" t="s">
        <v>45</v>
      </c>
      <c r="AE15" s="74" t="s">
        <v>46</v>
      </c>
      <c r="AF15" s="74" t="s">
        <v>47</v>
      </c>
      <c r="AG15" s="74" t="s">
        <v>44</v>
      </c>
      <c r="AH15" s="79">
        <v>44577</v>
      </c>
      <c r="AI15" s="80"/>
    </row>
    <row r="16" spans="1:36" ht="13" x14ac:dyDescent="0.15">
      <c r="A16" s="10">
        <v>13</v>
      </c>
      <c r="B16" s="73" t="s">
        <v>44</v>
      </c>
      <c r="C16" s="73"/>
      <c r="D16" s="74" t="s">
        <v>44</v>
      </c>
      <c r="E16" s="74" t="s">
        <v>44</v>
      </c>
      <c r="F16" s="74" t="s">
        <v>44</v>
      </c>
      <c r="G16" s="75">
        <v>44562</v>
      </c>
      <c r="H16" s="74" t="s">
        <v>44</v>
      </c>
      <c r="I16" s="75">
        <v>44569</v>
      </c>
      <c r="J16" s="74" t="s">
        <v>44</v>
      </c>
      <c r="K16" s="74" t="s">
        <v>45</v>
      </c>
      <c r="L16" s="74" t="s">
        <v>46</v>
      </c>
      <c r="M16" s="74" t="s">
        <v>47</v>
      </c>
      <c r="N16" s="74" t="s">
        <v>44</v>
      </c>
      <c r="O16" s="75">
        <v>44570</v>
      </c>
      <c r="P16" s="12" t="s">
        <v>48</v>
      </c>
      <c r="Q16" s="74" t="s">
        <v>45</v>
      </c>
      <c r="R16" s="74" t="s">
        <v>46</v>
      </c>
      <c r="S16" s="74" t="s">
        <v>47</v>
      </c>
      <c r="T16" s="74" t="s">
        <v>44</v>
      </c>
      <c r="U16" s="75">
        <v>44571</v>
      </c>
      <c r="V16" s="75">
        <v>44577</v>
      </c>
      <c r="W16" s="75">
        <v>44577</v>
      </c>
      <c r="X16" s="75">
        <v>44577</v>
      </c>
      <c r="Y16" s="79">
        <v>44577</v>
      </c>
      <c r="Z16" s="79">
        <v>44577</v>
      </c>
      <c r="AA16" s="79">
        <v>44577</v>
      </c>
      <c r="AB16" s="79">
        <f t="shared" si="0"/>
        <v>44577</v>
      </c>
      <c r="AC16" s="9"/>
      <c r="AD16" s="74" t="s">
        <v>45</v>
      </c>
      <c r="AE16" s="74" t="s">
        <v>46</v>
      </c>
      <c r="AF16" s="74" t="s">
        <v>47</v>
      </c>
      <c r="AG16" s="74" t="s">
        <v>44</v>
      </c>
      <c r="AH16" s="79">
        <v>44577</v>
      </c>
      <c r="AI16" s="80"/>
    </row>
    <row r="17" spans="1:35" ht="13" x14ac:dyDescent="0.15">
      <c r="A17" s="10">
        <v>14</v>
      </c>
      <c r="B17" s="73" t="s">
        <v>44</v>
      </c>
      <c r="C17" s="73"/>
      <c r="D17" s="74" t="s">
        <v>44</v>
      </c>
      <c r="E17" s="74" t="s">
        <v>44</v>
      </c>
      <c r="F17" s="74" t="s">
        <v>44</v>
      </c>
      <c r="G17" s="75">
        <v>44562</v>
      </c>
      <c r="H17" s="74" t="s">
        <v>44</v>
      </c>
      <c r="I17" s="75">
        <v>44569</v>
      </c>
      <c r="J17" s="74" t="s">
        <v>44</v>
      </c>
      <c r="K17" s="74" t="s">
        <v>45</v>
      </c>
      <c r="L17" s="74" t="s">
        <v>46</v>
      </c>
      <c r="M17" s="74" t="s">
        <v>47</v>
      </c>
      <c r="N17" s="74" t="s">
        <v>44</v>
      </c>
      <c r="O17" s="75">
        <v>44570</v>
      </c>
      <c r="P17" s="12" t="s">
        <v>48</v>
      </c>
      <c r="Q17" s="74" t="s">
        <v>45</v>
      </c>
      <c r="R17" s="74" t="s">
        <v>46</v>
      </c>
      <c r="S17" s="74" t="s">
        <v>47</v>
      </c>
      <c r="T17" s="74" t="s">
        <v>44</v>
      </c>
      <c r="U17" s="75">
        <v>44571</v>
      </c>
      <c r="V17" s="75">
        <v>44577</v>
      </c>
      <c r="W17" s="75">
        <v>44577</v>
      </c>
      <c r="X17" s="75">
        <v>44577</v>
      </c>
      <c r="Y17" s="79">
        <v>44577</v>
      </c>
      <c r="Z17" s="79">
        <v>44577</v>
      </c>
      <c r="AA17" s="79">
        <v>44577</v>
      </c>
      <c r="AB17" s="79">
        <f t="shared" si="0"/>
        <v>44577</v>
      </c>
      <c r="AC17" s="9"/>
      <c r="AD17" s="74" t="s">
        <v>45</v>
      </c>
      <c r="AE17" s="74" t="s">
        <v>46</v>
      </c>
      <c r="AF17" s="74" t="s">
        <v>47</v>
      </c>
      <c r="AG17" s="74" t="s">
        <v>44</v>
      </c>
      <c r="AH17" s="79">
        <v>44577</v>
      </c>
      <c r="AI17" s="80"/>
    </row>
    <row r="18" spans="1:35" ht="13" x14ac:dyDescent="0.15">
      <c r="A18" s="10">
        <v>15</v>
      </c>
      <c r="B18" s="73" t="s">
        <v>44</v>
      </c>
      <c r="C18" s="73"/>
      <c r="D18" s="74" t="s">
        <v>44</v>
      </c>
      <c r="E18" s="74" t="s">
        <v>44</v>
      </c>
      <c r="F18" s="74" t="s">
        <v>44</v>
      </c>
      <c r="G18" s="75">
        <v>44562</v>
      </c>
      <c r="H18" s="74" t="s">
        <v>44</v>
      </c>
      <c r="I18" s="75">
        <v>44569</v>
      </c>
      <c r="J18" s="74" t="s">
        <v>44</v>
      </c>
      <c r="K18" s="74" t="s">
        <v>45</v>
      </c>
      <c r="L18" s="74" t="s">
        <v>46</v>
      </c>
      <c r="M18" s="74" t="s">
        <v>47</v>
      </c>
      <c r="N18" s="74" t="s">
        <v>44</v>
      </c>
      <c r="O18" s="75">
        <v>44570</v>
      </c>
      <c r="P18" s="12" t="s">
        <v>48</v>
      </c>
      <c r="Q18" s="74" t="s">
        <v>45</v>
      </c>
      <c r="R18" s="74" t="s">
        <v>46</v>
      </c>
      <c r="S18" s="74" t="s">
        <v>47</v>
      </c>
      <c r="T18" s="74" t="s">
        <v>44</v>
      </c>
      <c r="U18" s="75">
        <v>44571</v>
      </c>
      <c r="V18" s="75">
        <v>44577</v>
      </c>
      <c r="W18" s="75">
        <v>44577</v>
      </c>
      <c r="X18" s="75">
        <v>44577</v>
      </c>
      <c r="Y18" s="79">
        <v>44577</v>
      </c>
      <c r="Z18" s="79">
        <v>44577</v>
      </c>
      <c r="AA18" s="79">
        <v>44577</v>
      </c>
      <c r="AB18" s="79">
        <f t="shared" si="0"/>
        <v>44577</v>
      </c>
      <c r="AC18" s="9"/>
      <c r="AD18" s="74" t="s">
        <v>45</v>
      </c>
      <c r="AE18" s="74" t="s">
        <v>46</v>
      </c>
      <c r="AF18" s="74" t="s">
        <v>47</v>
      </c>
      <c r="AG18" s="74" t="s">
        <v>44</v>
      </c>
      <c r="AH18" s="79">
        <v>44577</v>
      </c>
      <c r="AI18" s="80"/>
    </row>
    <row r="19" spans="1:35" ht="13" x14ac:dyDescent="0.15">
      <c r="A19" s="10">
        <v>16</v>
      </c>
      <c r="B19" s="77"/>
      <c r="C19" s="73"/>
      <c r="D19" s="78"/>
      <c r="E19" s="78"/>
      <c r="F19" s="78"/>
      <c r="G19" s="79"/>
      <c r="H19" s="78"/>
      <c r="I19" s="79"/>
      <c r="J19" s="78"/>
      <c r="K19" s="74"/>
      <c r="L19" s="74"/>
      <c r="M19" s="74"/>
      <c r="N19" s="74"/>
      <c r="O19" s="79"/>
      <c r="P19" s="9"/>
      <c r="Q19" s="74"/>
      <c r="R19" s="74"/>
      <c r="S19" s="74"/>
      <c r="T19" s="74"/>
      <c r="U19" s="75"/>
      <c r="V19" s="79"/>
      <c r="W19" s="79"/>
      <c r="X19" s="79"/>
      <c r="Y19" s="79"/>
      <c r="Z19" s="79"/>
      <c r="AA19" s="79"/>
      <c r="AB19" s="79"/>
      <c r="AC19" s="9"/>
      <c r="AD19" s="74"/>
      <c r="AE19" s="74"/>
      <c r="AF19" s="74"/>
      <c r="AG19" s="74"/>
      <c r="AH19" s="79"/>
      <c r="AI19" s="81"/>
    </row>
    <row r="20" spans="1:35" s="33" customFormat="1" ht="11" x14ac:dyDescent="0.15">
      <c r="A20" s="201" t="s">
        <v>49</v>
      </c>
      <c r="B20" s="201"/>
      <c r="C20" s="201"/>
      <c r="D20" s="201"/>
      <c r="E20" s="201"/>
      <c r="F20" s="201"/>
      <c r="G20" s="201"/>
      <c r="H20" s="201"/>
      <c r="I20" s="125"/>
      <c r="J20" s="125"/>
      <c r="K20" s="125"/>
      <c r="L20" s="125"/>
      <c r="M20" s="125"/>
      <c r="N20" s="125"/>
      <c r="O20" s="125"/>
      <c r="P20" s="125"/>
      <c r="Q20" s="125"/>
      <c r="R20" s="125"/>
      <c r="S20" s="125"/>
      <c r="T20" s="125"/>
      <c r="U20" s="125"/>
      <c r="V20" s="125"/>
      <c r="W20" s="125"/>
      <c r="X20" s="125"/>
      <c r="Y20" s="125"/>
      <c r="Z20" s="125"/>
      <c r="AA20" s="125"/>
      <c r="AB20" s="125"/>
      <c r="AC20" s="126"/>
      <c r="AD20" s="126"/>
      <c r="AE20" s="126"/>
      <c r="AF20" s="126"/>
      <c r="AG20" s="126"/>
      <c r="AH20" s="126"/>
      <c r="AI20" s="126"/>
    </row>
    <row r="21" spans="1:35" s="33" customFormat="1" ht="11" x14ac:dyDescent="0.15">
      <c r="A21" s="199" t="s">
        <v>50</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row>
    <row r="22" spans="1:35" s="33" customFormat="1" ht="13" customHeight="1" x14ac:dyDescent="0.15">
      <c r="A22" s="200" t="s">
        <v>51</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row>
    <row r="23" spans="1:35" s="33" customFormat="1" ht="11" x14ac:dyDescent="0.15">
      <c r="A23" s="200" t="s">
        <v>52</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row>
  </sheetData>
  <mergeCells count="12">
    <mergeCell ref="A21:AI21"/>
    <mergeCell ref="A22:AI22"/>
    <mergeCell ref="A23:AI23"/>
    <mergeCell ref="A20:H20"/>
    <mergeCell ref="U1:AG1"/>
    <mergeCell ref="B1:F1"/>
    <mergeCell ref="I1:N1"/>
    <mergeCell ref="G1:H1"/>
    <mergeCell ref="O1:T1"/>
    <mergeCell ref="K2:M2"/>
    <mergeCell ref="Q2:S2"/>
    <mergeCell ref="AD2:AF2"/>
  </mergeCells>
  <phoneticPr fontId="2" type="noConversion"/>
  <conditionalFormatting sqref="AB4:AB18">
    <cfRule type="containsText" dxfId="24" priority="1" stopIfTrue="1" operator="containsText" text="Incomplete">
      <formula>NOT(ISERROR(SEARCH("Incomplete",AB4)))</formula>
    </cfRule>
  </conditionalFormatting>
  <dataValidations count="1">
    <dataValidation type="list" allowBlank="1" showInputMessage="1" showErrorMessage="1" sqref="C4:C20" xr:uid="{B2B538B5-7B5F-B148-8880-ACFBE05E9F91}">
      <formula1>"Endemic disease,Animal disease,Non-endemic disease,Other health threats"</formula1>
    </dataValidation>
  </dataValidation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outlinePr summaryBelow="0" summaryRight="0"/>
  </sheetPr>
  <dimension ref="A1:T47"/>
  <sheetViews>
    <sheetView tabSelected="1" topLeftCell="K1" zoomScale="90" zoomScaleNormal="90" workbookViewId="0">
      <selection activeCell="P3" sqref="P3:P17"/>
    </sheetView>
  </sheetViews>
  <sheetFormatPr baseColWidth="10" defaultColWidth="14.5" defaultRowHeight="15.75" customHeight="1" x14ac:dyDescent="0.15"/>
  <cols>
    <col min="1" max="1" width="2.33203125" customWidth="1"/>
    <col min="2" max="2" width="18.1640625" customWidth="1"/>
    <col min="3" max="3" width="18.33203125" customWidth="1"/>
    <col min="4" max="4" width="16.1640625" customWidth="1"/>
    <col min="5" max="5" width="17.6640625" customWidth="1"/>
    <col min="6" max="6" width="18" customWidth="1"/>
    <col min="7" max="7" width="19.33203125" customWidth="1"/>
    <col min="8" max="9" width="19.1640625" customWidth="1"/>
    <col min="10" max="10" width="19.5" customWidth="1"/>
    <col min="11" max="11" width="19.5" bestFit="1" customWidth="1"/>
    <col min="12" max="12" width="19.83203125" customWidth="1"/>
    <col min="13" max="15" width="19.5" customWidth="1"/>
    <col min="16" max="16" width="24.1640625" customWidth="1"/>
    <col min="17" max="17" width="28.33203125" customWidth="1"/>
  </cols>
  <sheetData>
    <row r="1" spans="1:17" ht="26.25" customHeight="1" x14ac:dyDescent="0.15">
      <c r="A1" s="54"/>
      <c r="B1" s="230" t="s">
        <v>0</v>
      </c>
      <c r="C1" s="230"/>
      <c r="D1" s="230"/>
      <c r="E1" s="230"/>
      <c r="F1" s="230"/>
      <c r="G1" s="6" t="s">
        <v>2</v>
      </c>
      <c r="H1" s="7" t="s">
        <v>53</v>
      </c>
      <c r="I1" s="226" t="s">
        <v>4</v>
      </c>
      <c r="J1" s="226"/>
      <c r="K1" s="226"/>
      <c r="L1" s="226"/>
      <c r="M1" s="226"/>
      <c r="N1" s="226"/>
      <c r="O1" s="226"/>
      <c r="P1" s="226"/>
      <c r="Q1" s="8" t="s">
        <v>6</v>
      </c>
    </row>
    <row r="2" spans="1:17" s="5" customFormat="1" ht="133" customHeight="1" thickBot="1" x14ac:dyDescent="0.2">
      <c r="A2" s="67"/>
      <c r="B2" s="186" t="s">
        <v>7</v>
      </c>
      <c r="C2" s="187" t="s">
        <v>12</v>
      </c>
      <c r="D2" s="188" t="s">
        <v>244</v>
      </c>
      <c r="E2" s="189" t="s">
        <v>245</v>
      </c>
      <c r="F2" s="190" t="s">
        <v>246</v>
      </c>
      <c r="G2" s="109" t="s">
        <v>54</v>
      </c>
      <c r="H2" s="24" t="s">
        <v>55</v>
      </c>
      <c r="I2" s="68" t="s">
        <v>56</v>
      </c>
      <c r="J2" s="68" t="s">
        <v>57</v>
      </c>
      <c r="K2" s="68" t="s">
        <v>58</v>
      </c>
      <c r="L2" s="68" t="s">
        <v>59</v>
      </c>
      <c r="M2" s="69" t="s">
        <v>60</v>
      </c>
      <c r="N2" s="70" t="s">
        <v>61</v>
      </c>
      <c r="O2" s="114" t="s">
        <v>62</v>
      </c>
      <c r="P2" s="23" t="s">
        <v>63</v>
      </c>
      <c r="Q2" s="34" t="s">
        <v>64</v>
      </c>
    </row>
    <row r="3" spans="1:17" ht="13" x14ac:dyDescent="0.15">
      <c r="A3" s="21">
        <v>1</v>
      </c>
      <c r="B3" s="82" t="str">
        <f>IF('1. Input timeliness data'!$B4="","",'1. Input timeliness data'!$B4)</f>
        <v>Sample</v>
      </c>
      <c r="C3" s="84">
        <f>IF('1. Input timeliness data'!$G4="","",'1. Input timeliness data'!$G4)</f>
        <v>44562</v>
      </c>
      <c r="D3" s="83" t="str">
        <f>IF('1. Input timeliness data'!$D4="","",'1. Input timeliness data'!$D4)</f>
        <v>Sample</v>
      </c>
      <c r="E3" s="83" t="str">
        <f>IF('1. Input timeliness data'!$E4="","",'1. Input timeliness data'!$E4)</f>
        <v>Sample</v>
      </c>
      <c r="F3" s="111" t="str">
        <f>IF('1. Input timeliness data'!$F4="","",'1. Input timeliness data'!$F4)</f>
        <v>Sample</v>
      </c>
      <c r="G3" s="116">
        <f>IF((OR('1. Input timeliness data'!$I4="",'1. Input timeliness data'!$G4="")),"Missing",IF((OR('1. Input timeliness data'!$I4="NA",'1. Input timeliness data'!$G4="NA")),"NA",_xlfn.DAYS('1. Input timeliness data'!$I4,'1. Input timeliness data'!$G4)))</f>
        <v>7</v>
      </c>
      <c r="H3" s="120">
        <f>IF((OR('1. Input timeliness data'!$O4="",'1. Input timeliness data'!$I4="")),"Missing",IF((OR('1. Input timeliness data'!O4="NA",'1. Input timeliness data'!$I4="NA")),"NA",_xlfn.DAYS('1. Input timeliness data'!$O4,'1. Input timeliness data'!$I4)))</f>
        <v>1</v>
      </c>
      <c r="I3" s="118">
        <f>IF((OR('1. Input timeliness data'!$U4="",'1. Input timeliness data'!$O4="")),"Missing",IF((OR('1. Input timeliness data'!$U4="NA",'1. Input timeliness data'!$O4="NA")),"NA",_xlfn.DAYS('1. Input timeliness data'!$U4,'1. Input timeliness data'!$O4)))</f>
        <v>1</v>
      </c>
      <c r="J3" s="118">
        <f>IF((OR('1. Input timeliness data'!$V4="",'1. Input timeliness data'!$O4="")),"Missing",IF((OR('1. Input timeliness data'!$V4="NA",'1. Input timeliness data'!$O4="NA")),"NA",_xlfn.DAYS('1. Input timeliness data'!$V4,'1. Input timeliness data'!$O4)))</f>
        <v>7</v>
      </c>
      <c r="K3" s="118">
        <f>IF((OR('1. Input timeliness data'!$W4="",'1. Input timeliness data'!$O4="")),"Missing",IF((OR('1. Input timeliness data'!$W4="NA",'1. Input timeliness data'!$O4="NA")),"NA",_xlfn.DAYS('1. Input timeliness data'!$W4,'1. Input timeliness data'!$O4)))</f>
        <v>7</v>
      </c>
      <c r="L3" s="118">
        <f>IF((OR('1. Input timeliness data'!$X4="",'1. Input timeliness data'!$O4="")),"Missing",IF((OR('1. Input timeliness data'!$X4="NA",'1. Input timeliness data'!$O4="NA")),"NA",_xlfn.DAYS('1. Input timeliness data'!$X4,'1. Input timeliness data'!$O4)))</f>
        <v>7</v>
      </c>
      <c r="M3" s="118">
        <f>IF((OR('1. Input timeliness data'!$Y4="",'1. Input timeliness data'!$O4="")),"Missing",IF((OR('1. Input timeliness data'!$Y4="NA",'1. Input timeliness data'!$O4="NA")),"NA",_xlfn.DAYS('1. Input timeliness data'!$Y4,'1. Input timeliness data'!$O4)))</f>
        <v>7</v>
      </c>
      <c r="N3" s="118">
        <f>IF((OR('1. Input timeliness data'!$Z4="",'1. Input timeliness data'!$O4="")),"Missing",IF((OR('1. Input timeliness data'!$Z4="NA",'1. Input timeliness data'!$O4="NA")),"NA",_xlfn.DAYS('1. Input timeliness data'!$Z4,'1. Input timeliness data'!$O4)))</f>
        <v>7</v>
      </c>
      <c r="O3" s="135">
        <f>IF((OR('1. Input timeliness data'!$AA4="",'1. Input timeliness data'!$O4="")),"Missing",IF((OR('1. Input timeliness data'!$AA4="NA",'1. Input timeliness data'!$O4="NA")),"NA",_xlfn.DAYS('1. Input timeliness data'!$AA4,'1. Input timeliness data'!$O4)))</f>
        <v>7</v>
      </c>
      <c r="P3" s="237">
        <f>IF(COUNTIF(I3:O3,"Missing")&gt;0,"Missing",IF((OR('1. Input timeliness data'!$AB4="",'1. Input timeliness data'!$O4="")),"Missing",IF((OR('1. Input timeliness data'!$AB4="NA",'1. Input timeliness data'!$O4="NA")),"NA",_xlfn.DAYS('1. Input timeliness data'!$AB4,'1. Input timeliness data'!$O4))))</f>
        <v>7</v>
      </c>
      <c r="Q3" s="22"/>
    </row>
    <row r="4" spans="1:17" ht="13" x14ac:dyDescent="0.15">
      <c r="A4" s="19">
        <v>2</v>
      </c>
      <c r="B4" s="85" t="str">
        <f>IF('1. Input timeliness data'!$B5="","",'1. Input timeliness data'!$B5)</f>
        <v>Sample</v>
      </c>
      <c r="C4" s="86">
        <f>IF('1. Input timeliness data'!$G5="","",'1. Input timeliness data'!$G5)</f>
        <v>44562</v>
      </c>
      <c r="D4" s="87" t="str">
        <f>IF('1. Input timeliness data'!$D5="","",'1. Input timeliness data'!$D5)</f>
        <v>Sample</v>
      </c>
      <c r="E4" s="87" t="str">
        <f>IF('1. Input timeliness data'!$E5="","",'1. Input timeliness data'!$E5)</f>
        <v>Sample</v>
      </c>
      <c r="F4" s="110" t="str">
        <f>IF('1. Input timeliness data'!$F5="","",'1. Input timeliness data'!$F5)</f>
        <v>Sample</v>
      </c>
      <c r="G4" s="119">
        <f>IF((OR('1. Input timeliness data'!$I5="",'1. Input timeliness data'!$G5="")),"Missing",IF((OR('1. Input timeliness data'!$I5="NA",'1. Input timeliness data'!$G5="NA")),"NA",_xlfn.DAYS('1. Input timeliness data'!$I5,'1. Input timeliness data'!$G5)))</f>
        <v>7</v>
      </c>
      <c r="H4" s="120">
        <f>IF((OR('1. Input timeliness data'!$O5="",'1. Input timeliness data'!$I5="")),"Missing",IF((OR('1. Input timeliness data'!O5="NA",'1. Input timeliness data'!$I5="NA")),"NA",_xlfn.DAYS('1. Input timeliness data'!$O5,'1. Input timeliness data'!$I5)))</f>
        <v>1</v>
      </c>
      <c r="I4" s="121">
        <f>IF((OR('1. Input timeliness data'!$U5="",'1. Input timeliness data'!$O5="")),"Missing",IF((OR('1. Input timeliness data'!$U5="NA",'1. Input timeliness data'!$O5="NA")),"NA",_xlfn.DAYS('1. Input timeliness data'!$U5,'1. Input timeliness data'!$O5)))</f>
        <v>1</v>
      </c>
      <c r="J4" s="121">
        <f>IF((OR('1. Input timeliness data'!$V5="",'1. Input timeliness data'!$O5="")),"Missing",IF((OR('1. Input timeliness data'!$V5="NA",'1. Input timeliness data'!$O5="NA")),"NA",_xlfn.DAYS('1. Input timeliness data'!$V5,'1. Input timeliness data'!$O5)))</f>
        <v>7</v>
      </c>
      <c r="K4" s="121">
        <f>IF((OR('1. Input timeliness data'!$W5="",'1. Input timeliness data'!$O5="")),"Missing",IF((OR('1. Input timeliness data'!$W5="NA",'1. Input timeliness data'!$O5="NA")),"NA",_xlfn.DAYS('1. Input timeliness data'!$W5,'1. Input timeliness data'!$O5)))</f>
        <v>7</v>
      </c>
      <c r="L4" s="121">
        <f>IF((OR('1. Input timeliness data'!$X5="",'1. Input timeliness data'!$O5="")),"Missing",IF((OR('1. Input timeliness data'!$X5="NA",'1. Input timeliness data'!$O5="NA")),"NA",_xlfn.DAYS('1. Input timeliness data'!$X5,'1. Input timeliness data'!$O5)))</f>
        <v>7</v>
      </c>
      <c r="M4" s="121">
        <f>IF((OR('1. Input timeliness data'!$Y5="",'1. Input timeliness data'!$O5="")),"Missing",IF((OR('1. Input timeliness data'!$Y5="NA",'1. Input timeliness data'!$O5="NA")),"NA",_xlfn.DAYS('1. Input timeliness data'!$Y5,'1. Input timeliness data'!$O5)))</f>
        <v>7</v>
      </c>
      <c r="N4" s="121">
        <f>IF((OR('1. Input timeliness data'!$Z5="",'1. Input timeliness data'!$O5="")),"Missing",IF((OR('1. Input timeliness data'!$Z5="NA",'1. Input timeliness data'!$O5="NA")),"NA",_xlfn.DAYS('1. Input timeliness data'!$Z5,'1. Input timeliness data'!$O5)))</f>
        <v>7</v>
      </c>
      <c r="O4" s="136">
        <f>IF((OR('1. Input timeliness data'!$AA5="",'1. Input timeliness data'!$O5="")),"Missing",IF((OR('1. Input timeliness data'!$AA5="NA",'1. Input timeliness data'!$O5="NA")),"NA",_xlfn.DAYS('1. Input timeliness data'!$AA5,'1. Input timeliness data'!$O5)))</f>
        <v>7</v>
      </c>
      <c r="P4" s="117">
        <f>IF(COUNTIF(I4:O4,"Missing")&gt;0,"Missing",IF((OR('1. Input timeliness data'!$AB5="",'1. Input timeliness data'!$O5="")),"Missing",IF((OR('1. Input timeliness data'!$AB5="NA",'1. Input timeliness data'!$O5="NA")),"NA",_xlfn.DAYS('1. Input timeliness data'!$AB5,'1. Input timeliness data'!$O5))))</f>
        <v>7</v>
      </c>
      <c r="Q4" s="18"/>
    </row>
    <row r="5" spans="1:17" ht="13" x14ac:dyDescent="0.15">
      <c r="A5" s="17">
        <v>3</v>
      </c>
      <c r="B5" s="85" t="str">
        <f>IF('1. Input timeliness data'!$B6="","",'1. Input timeliness data'!$B6)</f>
        <v>Sample</v>
      </c>
      <c r="C5" s="86">
        <f>IF('1. Input timeliness data'!$G6="","",'1. Input timeliness data'!$G6)</f>
        <v>44562</v>
      </c>
      <c r="D5" s="87" t="str">
        <f>IF('1. Input timeliness data'!$D6="","",'1. Input timeliness data'!$D6)</f>
        <v>Sample</v>
      </c>
      <c r="E5" s="87" t="str">
        <f>IF('1. Input timeliness data'!$E6="","",'1. Input timeliness data'!$E6)</f>
        <v>Sample</v>
      </c>
      <c r="F5" s="110" t="str">
        <f>IF('1. Input timeliness data'!$F6="","",'1. Input timeliness data'!$F6)</f>
        <v>Sample</v>
      </c>
      <c r="G5" s="119">
        <f>IF((OR('1. Input timeliness data'!$I6="",'1. Input timeliness data'!$G6="")),"Missing",IF((OR('1. Input timeliness data'!$I6="NA",'1. Input timeliness data'!$G6="NA")),"NA",_xlfn.DAYS('1. Input timeliness data'!$I6,'1. Input timeliness data'!$G6)))</f>
        <v>7</v>
      </c>
      <c r="H5" s="120">
        <f>IF((OR('1. Input timeliness data'!$O6="",'1. Input timeliness data'!$I6="")),"Missing",IF((OR('1. Input timeliness data'!O6="NA",'1. Input timeliness data'!$I6="NA")),"NA",_xlfn.DAYS('1. Input timeliness data'!$O6,'1. Input timeliness data'!$I6)))</f>
        <v>1</v>
      </c>
      <c r="I5" s="121">
        <f>IF((OR('1. Input timeliness data'!$U6="",'1. Input timeliness data'!$O6="")),"Missing",IF((OR('1. Input timeliness data'!$U6="NA",'1. Input timeliness data'!$O6="NA")),"NA",_xlfn.DAYS('1. Input timeliness data'!$U6,'1. Input timeliness data'!$O6)))</f>
        <v>1</v>
      </c>
      <c r="J5" s="121">
        <f>IF((OR('1. Input timeliness data'!$V6="",'1. Input timeliness data'!$O6="")),"Missing",IF((OR('1. Input timeliness data'!$V6="NA",'1. Input timeliness data'!$O6="NA")),"NA",_xlfn.DAYS('1. Input timeliness data'!$V6,'1. Input timeliness data'!$O6)))</f>
        <v>7</v>
      </c>
      <c r="K5" s="121">
        <f>IF((OR('1. Input timeliness data'!$W6="",'1. Input timeliness data'!$O6="")),"Missing",IF((OR('1. Input timeliness data'!$W6="NA",'1. Input timeliness data'!$O6="NA")),"NA",_xlfn.DAYS('1. Input timeliness data'!$W6,'1. Input timeliness data'!$O6)))</f>
        <v>7</v>
      </c>
      <c r="L5" s="121">
        <f>IF((OR('1. Input timeliness data'!$X6="",'1. Input timeliness data'!$O6="")),"Missing",IF((OR('1. Input timeliness data'!$X6="NA",'1. Input timeliness data'!$O6="NA")),"NA",_xlfn.DAYS('1. Input timeliness data'!$X6,'1. Input timeliness data'!$O6)))</f>
        <v>7</v>
      </c>
      <c r="M5" s="121">
        <f>IF((OR('1. Input timeliness data'!$Y6="",'1. Input timeliness data'!$O6="")),"Missing",IF((OR('1. Input timeliness data'!$Y6="NA",'1. Input timeliness data'!$O6="NA")),"NA",_xlfn.DAYS('1. Input timeliness data'!$Y6,'1. Input timeliness data'!$O6)))</f>
        <v>7</v>
      </c>
      <c r="N5" s="121">
        <f>IF((OR('1. Input timeliness data'!$Z6="",'1. Input timeliness data'!$O6="")),"Missing",IF((OR('1. Input timeliness data'!$Z6="NA",'1. Input timeliness data'!$O6="NA")),"NA",_xlfn.DAYS('1. Input timeliness data'!$Z6,'1. Input timeliness data'!$O6)))</f>
        <v>7</v>
      </c>
      <c r="O5" s="136">
        <f>IF((OR('1. Input timeliness data'!$AA6="",'1. Input timeliness data'!$O6="")),"Missing",IF((OR('1. Input timeliness data'!$AA6="NA",'1. Input timeliness data'!$O6="NA")),"NA",_xlfn.DAYS('1. Input timeliness data'!$AA6,'1. Input timeliness data'!$O6)))</f>
        <v>7</v>
      </c>
      <c r="P5" s="117">
        <f>IF(COUNTIF(I5:O5,"Missing")&gt;0,"Missing",IF((OR('1. Input timeliness data'!$AB6="",'1. Input timeliness data'!$O6="")),"Missing",IF((OR('1. Input timeliness data'!$AB6="NA",'1. Input timeliness data'!$O6="NA")),"NA",_xlfn.DAYS('1. Input timeliness data'!$AB6,'1. Input timeliness data'!$O6))))</f>
        <v>7</v>
      </c>
      <c r="Q5" s="18"/>
    </row>
    <row r="6" spans="1:17" ht="13" x14ac:dyDescent="0.15">
      <c r="A6" s="19">
        <v>4</v>
      </c>
      <c r="B6" s="85" t="str">
        <f>IF('1. Input timeliness data'!$B7="","",'1. Input timeliness data'!$B7)</f>
        <v>Sample</v>
      </c>
      <c r="C6" s="86">
        <f>IF('1. Input timeliness data'!$G7="","",'1. Input timeliness data'!$G7)</f>
        <v>44562</v>
      </c>
      <c r="D6" s="87" t="str">
        <f>IF('1. Input timeliness data'!$D7="","",'1. Input timeliness data'!$D7)</f>
        <v>Sample</v>
      </c>
      <c r="E6" s="87" t="str">
        <f>IF('1. Input timeliness data'!$E7="","",'1. Input timeliness data'!$E7)</f>
        <v>Sample</v>
      </c>
      <c r="F6" s="110" t="str">
        <f>IF('1. Input timeliness data'!$F7="","",'1. Input timeliness data'!$F7)</f>
        <v>Sample</v>
      </c>
      <c r="G6" s="119">
        <f>IF((OR('1. Input timeliness data'!$I7="",'1. Input timeliness data'!$G7="")),"Missing",IF((OR('1. Input timeliness data'!$I7="NA",'1. Input timeliness data'!$G7="NA")),"NA",_xlfn.DAYS('1. Input timeliness data'!$I7,'1. Input timeliness data'!$G7)))</f>
        <v>7</v>
      </c>
      <c r="H6" s="120">
        <f>IF((OR('1. Input timeliness data'!$O7="",'1. Input timeliness data'!$I7="")),"Missing",IF((OR('1. Input timeliness data'!O7="NA",'1. Input timeliness data'!$I7="NA")),"NA",_xlfn.DAYS('1. Input timeliness data'!$O7,'1. Input timeliness data'!$I7)))</f>
        <v>1</v>
      </c>
      <c r="I6" s="121">
        <f>IF((OR('1. Input timeliness data'!$U7="",'1. Input timeliness data'!$O7="")),"Missing",IF((OR('1. Input timeliness data'!$U7="NA",'1. Input timeliness data'!$O7="NA")),"NA",_xlfn.DAYS('1. Input timeliness data'!$U7,'1. Input timeliness data'!$O7)))</f>
        <v>1</v>
      </c>
      <c r="J6" s="121">
        <f>IF((OR('1. Input timeliness data'!$V7="",'1. Input timeliness data'!$O7="")),"Missing",IF((OR('1. Input timeliness data'!$V7="NA",'1. Input timeliness data'!$O7="NA")),"NA",_xlfn.DAYS('1. Input timeliness data'!$V7,'1. Input timeliness data'!$O7)))</f>
        <v>7</v>
      </c>
      <c r="K6" s="121">
        <f>IF((OR('1. Input timeliness data'!$W7="",'1. Input timeliness data'!$O7="")),"Missing",IF((OR('1. Input timeliness data'!$W7="NA",'1. Input timeliness data'!$O7="NA")),"NA",_xlfn.DAYS('1. Input timeliness data'!$W7,'1. Input timeliness data'!$O7)))</f>
        <v>7</v>
      </c>
      <c r="L6" s="121">
        <f>IF((OR('1. Input timeliness data'!$X7="",'1. Input timeliness data'!$O7="")),"Missing",IF((OR('1. Input timeliness data'!$X7="NA",'1. Input timeliness data'!$O7="NA")),"NA",_xlfn.DAYS('1. Input timeliness data'!$X7,'1. Input timeliness data'!$O7)))</f>
        <v>7</v>
      </c>
      <c r="M6" s="121">
        <f>IF((OR('1. Input timeliness data'!$Y7="",'1. Input timeliness data'!$O7="")),"Missing",IF((OR('1. Input timeliness data'!$Y7="NA",'1. Input timeliness data'!$O7="NA")),"NA",_xlfn.DAYS('1. Input timeliness data'!$Y7,'1. Input timeliness data'!$O7)))</f>
        <v>7</v>
      </c>
      <c r="N6" s="121">
        <f>IF((OR('1. Input timeliness data'!$Z7="",'1. Input timeliness data'!$O7="")),"Missing",IF((OR('1. Input timeliness data'!$Z7="NA",'1. Input timeliness data'!$O7="NA")),"NA",_xlfn.DAYS('1. Input timeliness data'!$Z7,'1. Input timeliness data'!$O7)))</f>
        <v>7</v>
      </c>
      <c r="O6" s="136">
        <f>IF((OR('1. Input timeliness data'!$AA7="",'1. Input timeliness data'!$O7="")),"Missing",IF((OR('1. Input timeliness data'!$AA7="NA",'1. Input timeliness data'!$O7="NA")),"NA",_xlfn.DAYS('1. Input timeliness data'!$AA7,'1. Input timeliness data'!$O7)))</f>
        <v>7</v>
      </c>
      <c r="P6" s="117">
        <f>IF(COUNTIF(I6:O6,"Missing")&gt;0,"Missing",IF((OR('1. Input timeliness data'!$AB7="",'1. Input timeliness data'!$O7="")),"Missing",IF((OR('1. Input timeliness data'!$AB7="NA",'1. Input timeliness data'!$O7="NA")),"NA",_xlfn.DAYS('1. Input timeliness data'!$AB7,'1. Input timeliness data'!$O7))))</f>
        <v>7</v>
      </c>
      <c r="Q6" s="18"/>
    </row>
    <row r="7" spans="1:17" ht="13" x14ac:dyDescent="0.15">
      <c r="A7" s="17">
        <v>5</v>
      </c>
      <c r="B7" s="85" t="str">
        <f>IF('1. Input timeliness data'!$B8="","",'1. Input timeliness data'!$B8)</f>
        <v>Sample</v>
      </c>
      <c r="C7" s="86">
        <f>IF('1. Input timeliness data'!$G8="","",'1. Input timeliness data'!$G8)</f>
        <v>44562</v>
      </c>
      <c r="D7" s="87" t="str">
        <f>IF('1. Input timeliness data'!$D8="","",'1. Input timeliness data'!$D8)</f>
        <v>Sample</v>
      </c>
      <c r="E7" s="87" t="str">
        <f>IF('1. Input timeliness data'!$E8="","",'1. Input timeliness data'!$E8)</f>
        <v>Sample</v>
      </c>
      <c r="F7" s="110" t="str">
        <f>IF('1. Input timeliness data'!$F8="","",'1. Input timeliness data'!$F8)</f>
        <v>Sample</v>
      </c>
      <c r="G7" s="119">
        <f>IF((OR('1. Input timeliness data'!$I8="",'1. Input timeliness data'!$G8="")),"Missing",IF((OR('1. Input timeliness data'!$I8="NA",'1. Input timeliness data'!$G8="NA")),"NA",_xlfn.DAYS('1. Input timeliness data'!$I8,'1. Input timeliness data'!$G8)))</f>
        <v>7</v>
      </c>
      <c r="H7" s="120">
        <f>IF((OR('1. Input timeliness data'!$O8="",'1. Input timeliness data'!$I8="")),"Missing",IF((OR('1. Input timeliness data'!O8="NA",'1. Input timeliness data'!$I8="NA")),"NA",_xlfn.DAYS('1. Input timeliness data'!$O8,'1. Input timeliness data'!$I8)))</f>
        <v>1</v>
      </c>
      <c r="I7" s="121">
        <f>IF((OR('1. Input timeliness data'!$U8="",'1. Input timeliness data'!$O8="")),"Missing",IF((OR('1. Input timeliness data'!$U8="NA",'1. Input timeliness data'!$O8="NA")),"NA",_xlfn.DAYS('1. Input timeliness data'!$U8,'1. Input timeliness data'!$O8)))</f>
        <v>1</v>
      </c>
      <c r="J7" s="121">
        <f>IF((OR('1. Input timeliness data'!$V8="",'1. Input timeliness data'!$O8="")),"Missing",IF((OR('1. Input timeliness data'!$V8="NA",'1. Input timeliness data'!$O8="NA")),"NA",_xlfn.DAYS('1. Input timeliness data'!$V8,'1. Input timeliness data'!$O8)))</f>
        <v>7</v>
      </c>
      <c r="K7" s="121">
        <f>IF((OR('1. Input timeliness data'!$W8="",'1. Input timeliness data'!$O8="")),"Missing",IF((OR('1. Input timeliness data'!$W8="NA",'1. Input timeliness data'!$O8="NA")),"NA",_xlfn.DAYS('1. Input timeliness data'!$W8,'1. Input timeliness data'!$O8)))</f>
        <v>7</v>
      </c>
      <c r="L7" s="121">
        <f>IF((OR('1. Input timeliness data'!$X8="",'1. Input timeliness data'!$O8="")),"Missing",IF((OR('1. Input timeliness data'!$X8="NA",'1. Input timeliness data'!$O8="NA")),"NA",_xlfn.DAYS('1. Input timeliness data'!$X8,'1. Input timeliness data'!$O8)))</f>
        <v>7</v>
      </c>
      <c r="M7" s="121">
        <f>IF((OR('1. Input timeliness data'!$Y8="",'1. Input timeliness data'!$O8="")),"Missing",IF((OR('1. Input timeliness data'!$Y8="NA",'1. Input timeliness data'!$O8="NA")),"NA",_xlfn.DAYS('1. Input timeliness data'!$Y8,'1. Input timeliness data'!$O8)))</f>
        <v>7</v>
      </c>
      <c r="N7" s="121">
        <f>IF((OR('1. Input timeliness data'!$Z8="",'1. Input timeliness data'!$O8="")),"Missing",IF((OR('1. Input timeliness data'!$Z8="NA",'1. Input timeliness data'!$O8="NA")),"NA",_xlfn.DAYS('1. Input timeliness data'!$Z8,'1. Input timeliness data'!$O8)))</f>
        <v>7</v>
      </c>
      <c r="O7" s="136">
        <f>IF((OR('1. Input timeliness data'!$AA8="",'1. Input timeliness data'!$O8="")),"Missing",IF((OR('1. Input timeliness data'!$AA8="NA",'1. Input timeliness data'!$O8="NA")),"NA",_xlfn.DAYS('1. Input timeliness data'!$AA8,'1. Input timeliness data'!$O8)))</f>
        <v>7</v>
      </c>
      <c r="P7" s="117">
        <f>IF(COUNTIF(I7:O7,"Missing")&gt;0,"Missing",IF((OR('1. Input timeliness data'!$AB8="",'1. Input timeliness data'!$O8="")),"Missing",IF((OR('1. Input timeliness data'!$AB8="NA",'1. Input timeliness data'!$O8="NA")),"NA",_xlfn.DAYS('1. Input timeliness data'!$AB8,'1. Input timeliness data'!$O8))))</f>
        <v>7</v>
      </c>
      <c r="Q7" s="18"/>
    </row>
    <row r="8" spans="1:17" ht="13" x14ac:dyDescent="0.15">
      <c r="A8" s="19">
        <v>6</v>
      </c>
      <c r="B8" s="85" t="str">
        <f>IF('1. Input timeliness data'!$B9="","",'1. Input timeliness data'!$B9)</f>
        <v>Sample</v>
      </c>
      <c r="C8" s="86">
        <f>IF('1. Input timeliness data'!$G9="","",'1. Input timeliness data'!$G9)</f>
        <v>44562</v>
      </c>
      <c r="D8" s="87" t="str">
        <f>IF('1. Input timeliness data'!$D9="","",'1. Input timeliness data'!$D9)</f>
        <v>Sample</v>
      </c>
      <c r="E8" s="87" t="str">
        <f>IF('1. Input timeliness data'!$E9="","",'1. Input timeliness data'!$E9)</f>
        <v>Sample</v>
      </c>
      <c r="F8" s="110" t="str">
        <f>IF('1. Input timeliness data'!$F9="","",'1. Input timeliness data'!$F9)</f>
        <v>Sample</v>
      </c>
      <c r="G8" s="119">
        <f>IF((OR('1. Input timeliness data'!$I9="",'1. Input timeliness data'!$G9="")),"Missing",IF((OR('1. Input timeliness data'!$I9="NA",'1. Input timeliness data'!$G9="NA")),"NA",_xlfn.DAYS('1. Input timeliness data'!$I9,'1. Input timeliness data'!$G9)))</f>
        <v>7</v>
      </c>
      <c r="H8" s="120">
        <f>IF((OR('1. Input timeliness data'!$O9="",'1. Input timeliness data'!$I9="")),"Missing",IF((OR('1. Input timeliness data'!O9="NA",'1. Input timeliness data'!$I9="NA")),"NA",_xlfn.DAYS('1. Input timeliness data'!$O9,'1. Input timeliness data'!$I9)))</f>
        <v>1</v>
      </c>
      <c r="I8" s="121">
        <f>IF((OR('1. Input timeliness data'!$U9="",'1. Input timeliness data'!$O9="")),"Missing",IF((OR('1. Input timeliness data'!$U9="NA",'1. Input timeliness data'!$O9="NA")),"NA",_xlfn.DAYS('1. Input timeliness data'!$U9,'1. Input timeliness data'!$O9)))</f>
        <v>1</v>
      </c>
      <c r="J8" s="121">
        <f>IF((OR('1. Input timeliness data'!$V9="",'1. Input timeliness data'!$O9="")),"Missing",IF((OR('1. Input timeliness data'!$V9="NA",'1. Input timeliness data'!$O9="NA")),"NA",_xlfn.DAYS('1. Input timeliness data'!$V9,'1. Input timeliness data'!$O9)))</f>
        <v>7</v>
      </c>
      <c r="K8" s="121">
        <f>IF((OR('1. Input timeliness data'!$W9="",'1. Input timeliness data'!$O9="")),"Missing",IF((OR('1. Input timeliness data'!$W9="NA",'1. Input timeliness data'!$O9="NA")),"NA",_xlfn.DAYS('1. Input timeliness data'!$W9,'1. Input timeliness data'!$O9)))</f>
        <v>7</v>
      </c>
      <c r="L8" s="121">
        <f>IF((OR('1. Input timeliness data'!$X9="",'1. Input timeliness data'!$O9="")),"Missing",IF((OR('1. Input timeliness data'!$X9="NA",'1. Input timeliness data'!$O9="NA")),"NA",_xlfn.DAYS('1. Input timeliness data'!$X9,'1. Input timeliness data'!$O9)))</f>
        <v>7</v>
      </c>
      <c r="M8" s="121">
        <f>IF((OR('1. Input timeliness data'!$Y9="",'1. Input timeliness data'!$O9="")),"Missing",IF((OR('1. Input timeliness data'!$Y9="NA",'1. Input timeliness data'!$O9="NA")),"NA",_xlfn.DAYS('1. Input timeliness data'!$Y9,'1. Input timeliness data'!$O9)))</f>
        <v>7</v>
      </c>
      <c r="N8" s="121">
        <f>IF((OR('1. Input timeliness data'!$Z9="",'1. Input timeliness data'!$O9="")),"Missing",IF((OR('1. Input timeliness data'!$Z9="NA",'1. Input timeliness data'!$O9="NA")),"NA",_xlfn.DAYS('1. Input timeliness data'!$Z9,'1. Input timeliness data'!$O9)))</f>
        <v>7</v>
      </c>
      <c r="O8" s="136">
        <f>IF((OR('1. Input timeliness data'!$AA9="",'1. Input timeliness data'!$O9="")),"Missing",IF((OR('1. Input timeliness data'!$AA9="NA",'1. Input timeliness data'!$O9="NA")),"NA",_xlfn.DAYS('1. Input timeliness data'!$AA9,'1. Input timeliness data'!$O9)))</f>
        <v>7</v>
      </c>
      <c r="P8" s="117">
        <f>IF(COUNTIF(I8:O8,"Missing")&gt;0,"Missing",IF((OR('1. Input timeliness data'!$AB9="",'1. Input timeliness data'!$O9="")),"Missing",IF((OR('1. Input timeliness data'!$AB9="NA",'1. Input timeliness data'!$O9="NA")),"NA",_xlfn.DAYS('1. Input timeliness data'!$AB9,'1. Input timeliness data'!$O9))))</f>
        <v>7</v>
      </c>
      <c r="Q8" s="18"/>
    </row>
    <row r="9" spans="1:17" ht="13" x14ac:dyDescent="0.15">
      <c r="A9" s="17">
        <v>7</v>
      </c>
      <c r="B9" s="85" t="str">
        <f>IF('1. Input timeliness data'!$B10="","",'1. Input timeliness data'!$B10)</f>
        <v>Sample</v>
      </c>
      <c r="C9" s="86">
        <f>IF('1. Input timeliness data'!$G10="","",'1. Input timeliness data'!$G10)</f>
        <v>44562</v>
      </c>
      <c r="D9" s="87" t="str">
        <f>IF('1. Input timeliness data'!$D10="","",'1. Input timeliness data'!$D10)</f>
        <v>Sample</v>
      </c>
      <c r="E9" s="87" t="str">
        <f>IF('1. Input timeliness data'!$E10="","",'1. Input timeliness data'!$E10)</f>
        <v>Sample</v>
      </c>
      <c r="F9" s="110" t="str">
        <f>IF('1. Input timeliness data'!$F10="","",'1. Input timeliness data'!$F10)</f>
        <v>Sample</v>
      </c>
      <c r="G9" s="119">
        <f>IF((OR('1. Input timeliness data'!$I10="",'1. Input timeliness data'!$G10="")),"Missing",IF((OR('1. Input timeliness data'!$I10="NA",'1. Input timeliness data'!$G10="NA")),"NA",_xlfn.DAYS('1. Input timeliness data'!$I10,'1. Input timeliness data'!$G10)))</f>
        <v>7</v>
      </c>
      <c r="H9" s="120">
        <f>IF((OR('1. Input timeliness data'!$O10="",'1. Input timeliness data'!$I10="")),"Missing",IF((OR('1. Input timeliness data'!O10="NA",'1. Input timeliness data'!$I10="NA")),"NA",_xlfn.DAYS('1. Input timeliness data'!$O10,'1. Input timeliness data'!$I10)))</f>
        <v>1</v>
      </c>
      <c r="I9" s="121">
        <f>IF((OR('1. Input timeliness data'!$U10="",'1. Input timeliness data'!$O10="")),"Missing",IF((OR('1. Input timeliness data'!$U10="NA",'1. Input timeliness data'!$O10="NA")),"NA",_xlfn.DAYS('1. Input timeliness data'!$U10,'1. Input timeliness data'!$O10)))</f>
        <v>1</v>
      </c>
      <c r="J9" s="121">
        <f>IF((OR('1. Input timeliness data'!$V10="",'1. Input timeliness data'!$O10="")),"Missing",IF((OR('1. Input timeliness data'!$V10="NA",'1. Input timeliness data'!$O10="NA")),"NA",_xlfn.DAYS('1. Input timeliness data'!$V10,'1. Input timeliness data'!$O10)))</f>
        <v>7</v>
      </c>
      <c r="K9" s="121">
        <f>IF((OR('1. Input timeliness data'!$W10="",'1. Input timeliness data'!$O10="")),"Missing",IF((OR('1. Input timeliness data'!$W10="NA",'1. Input timeliness data'!$O10="NA")),"NA",_xlfn.DAYS('1. Input timeliness data'!$W10,'1. Input timeliness data'!$O10)))</f>
        <v>7</v>
      </c>
      <c r="L9" s="121">
        <f>IF((OR('1. Input timeliness data'!$X10="",'1. Input timeliness data'!$O10="")),"Missing",IF((OR('1. Input timeliness data'!$X10="NA",'1. Input timeliness data'!$O10="NA")),"NA",_xlfn.DAYS('1. Input timeliness data'!$X10,'1. Input timeliness data'!$O10)))</f>
        <v>7</v>
      </c>
      <c r="M9" s="121">
        <f>IF((OR('1. Input timeliness data'!$Y10="",'1. Input timeliness data'!$O10="")),"Missing",IF((OR('1. Input timeliness data'!$Y10="NA",'1. Input timeliness data'!$O10="NA")),"NA",_xlfn.DAYS('1. Input timeliness data'!$Y10,'1. Input timeliness data'!$O10)))</f>
        <v>7</v>
      </c>
      <c r="N9" s="121">
        <f>IF((OR('1. Input timeliness data'!$Z10="",'1. Input timeliness data'!$O10="")),"Missing",IF((OR('1. Input timeliness data'!$Z10="NA",'1. Input timeliness data'!$O10="NA")),"NA",_xlfn.DAYS('1. Input timeliness data'!$Z10,'1. Input timeliness data'!$O10)))</f>
        <v>7</v>
      </c>
      <c r="O9" s="136">
        <f>IF((OR('1. Input timeliness data'!$AA10="",'1. Input timeliness data'!$O10="")),"Missing",IF((OR('1. Input timeliness data'!$AA10="NA",'1. Input timeliness data'!$O10="NA")),"NA",_xlfn.DAYS('1. Input timeliness data'!$AA10,'1. Input timeliness data'!$O10)))</f>
        <v>7</v>
      </c>
      <c r="P9" s="117">
        <f>IF(COUNTIF(I9:O9,"Missing")&gt;0,"Missing",IF((OR('1. Input timeliness data'!$AB10="",'1. Input timeliness data'!$O10="")),"Missing",IF((OR('1. Input timeliness data'!$AB10="NA",'1. Input timeliness data'!$O10="NA")),"NA",_xlfn.DAYS('1. Input timeliness data'!$AB10,'1. Input timeliness data'!$O10))))</f>
        <v>7</v>
      </c>
      <c r="Q9" s="18"/>
    </row>
    <row r="10" spans="1:17" ht="13" x14ac:dyDescent="0.15">
      <c r="A10" s="19">
        <v>8</v>
      </c>
      <c r="B10" s="85" t="str">
        <f>IF('1. Input timeliness data'!$B11="","",'1. Input timeliness data'!$B11)</f>
        <v>Sample</v>
      </c>
      <c r="C10" s="86">
        <f>IF('1. Input timeliness data'!$G11="","",'1. Input timeliness data'!$G11)</f>
        <v>44562</v>
      </c>
      <c r="D10" s="87" t="str">
        <f>IF('1. Input timeliness data'!$D11="","",'1. Input timeliness data'!$D11)</f>
        <v>Sample</v>
      </c>
      <c r="E10" s="88" t="str">
        <f>IF('1. Input timeliness data'!$E11="","",'1. Input timeliness data'!$E11)</f>
        <v>Sample</v>
      </c>
      <c r="F10" s="110" t="str">
        <f>IF('1. Input timeliness data'!$F11="","",'1. Input timeliness data'!$F11)</f>
        <v>Sample</v>
      </c>
      <c r="G10" s="119">
        <f>IF((OR('1. Input timeliness data'!$I11="",'1. Input timeliness data'!$G11="")),"Missing",IF((OR('1. Input timeliness data'!$I11="NA",'1. Input timeliness data'!$G11="NA")),"NA",_xlfn.DAYS('1. Input timeliness data'!$I11,'1. Input timeliness data'!$G11)))</f>
        <v>7</v>
      </c>
      <c r="H10" s="120">
        <f>IF((OR('1. Input timeliness data'!$O11="",'1. Input timeliness data'!$I11="")),"Missing",IF((OR('1. Input timeliness data'!O11="NA",'1. Input timeliness data'!$I11="NA")),"NA",_xlfn.DAYS('1. Input timeliness data'!$O11,'1. Input timeliness data'!$I11)))</f>
        <v>1</v>
      </c>
      <c r="I10" s="121">
        <f>IF((OR('1. Input timeliness data'!$U11="",'1. Input timeliness data'!$O11="")),"Missing",IF((OR('1. Input timeliness data'!$U11="NA",'1. Input timeliness data'!$O11="NA")),"NA",_xlfn.DAYS('1. Input timeliness data'!$U11,'1. Input timeliness data'!$O11)))</f>
        <v>1</v>
      </c>
      <c r="J10" s="121">
        <f>IF((OR('1. Input timeliness data'!$V11="",'1. Input timeliness data'!$O11="")),"Missing",IF((OR('1. Input timeliness data'!$V11="NA",'1. Input timeliness data'!$O11="NA")),"NA",_xlfn.DAYS('1. Input timeliness data'!$V11,'1. Input timeliness data'!$O11)))</f>
        <v>7</v>
      </c>
      <c r="K10" s="121">
        <f>IF((OR('1. Input timeliness data'!$W11="",'1. Input timeliness data'!$O11="")),"Missing",IF((OR('1. Input timeliness data'!$W11="NA",'1. Input timeliness data'!$O11="NA")),"NA",_xlfn.DAYS('1. Input timeliness data'!$W11,'1. Input timeliness data'!$O11)))</f>
        <v>7</v>
      </c>
      <c r="L10" s="121">
        <f>IF((OR('1. Input timeliness data'!$X11="",'1. Input timeliness data'!$O11="")),"Missing",IF((OR('1. Input timeliness data'!$X11="NA",'1. Input timeliness data'!$O11="NA")),"NA",_xlfn.DAYS('1. Input timeliness data'!$X11,'1. Input timeliness data'!$O11)))</f>
        <v>7</v>
      </c>
      <c r="M10" s="121">
        <f>IF((OR('1. Input timeliness data'!$Y11="",'1. Input timeliness data'!$O11="")),"Missing",IF((OR('1. Input timeliness data'!$Y11="NA",'1. Input timeliness data'!$O11="NA")),"NA",_xlfn.DAYS('1. Input timeliness data'!$Y11,'1. Input timeliness data'!$O11)))</f>
        <v>7</v>
      </c>
      <c r="N10" s="121">
        <f>IF((OR('1. Input timeliness data'!$Z11="",'1. Input timeliness data'!$O11="")),"Missing",IF((OR('1. Input timeliness data'!$Z11="NA",'1. Input timeliness data'!$O11="NA")),"NA",_xlfn.DAYS('1. Input timeliness data'!$Z11,'1. Input timeliness data'!$O11)))</f>
        <v>7</v>
      </c>
      <c r="O10" s="136">
        <f>IF((OR('1. Input timeliness data'!$AA11="",'1. Input timeliness data'!$O11="")),"Missing",IF((OR('1. Input timeliness data'!$AA11="NA",'1. Input timeliness data'!$O11="NA")),"NA",_xlfn.DAYS('1. Input timeliness data'!$AA11,'1. Input timeliness data'!$O11)))</f>
        <v>7</v>
      </c>
      <c r="P10" s="117">
        <f>IF(COUNTIF(I10:O10,"Missing")&gt;0,"Missing",IF((OR('1. Input timeliness data'!$AB11="",'1. Input timeliness data'!$O11="")),"Missing",IF((OR('1. Input timeliness data'!$AB11="NA",'1. Input timeliness data'!$O11="NA")),"NA",_xlfn.DAYS('1. Input timeliness data'!$AB11,'1. Input timeliness data'!$O11))))</f>
        <v>7</v>
      </c>
      <c r="Q10" s="18"/>
    </row>
    <row r="11" spans="1:17" ht="13" x14ac:dyDescent="0.15">
      <c r="A11" s="17">
        <v>9</v>
      </c>
      <c r="B11" s="85" t="str">
        <f>IF('1. Input timeliness data'!$B12="","",'1. Input timeliness data'!$B12)</f>
        <v>Sample</v>
      </c>
      <c r="C11" s="86">
        <f>IF('1. Input timeliness data'!$G12="","",'1. Input timeliness data'!$G12)</f>
        <v>44562</v>
      </c>
      <c r="D11" s="87" t="str">
        <f>IF('1. Input timeliness data'!$D12="","",'1. Input timeliness data'!$D12)</f>
        <v>Sample</v>
      </c>
      <c r="E11" s="89" t="str">
        <f>IF('1. Input timeliness data'!$E12="","",'1. Input timeliness data'!$E12)</f>
        <v>Sample</v>
      </c>
      <c r="F11" s="110" t="str">
        <f>IF('1. Input timeliness data'!$F12="","",'1. Input timeliness data'!$F12)</f>
        <v>Sample</v>
      </c>
      <c r="G11" s="119">
        <f>IF((OR('1. Input timeliness data'!$I12="",'1. Input timeliness data'!$G12="")),"Missing",IF((OR('1. Input timeliness data'!$I12="NA",'1. Input timeliness data'!$G12="NA")),"NA",_xlfn.DAYS('1. Input timeliness data'!$I12,'1. Input timeliness data'!$G12)))</f>
        <v>7</v>
      </c>
      <c r="H11" s="120">
        <f>IF((OR('1. Input timeliness data'!$O12="",'1. Input timeliness data'!$I12="")),"Missing",IF((OR('1. Input timeliness data'!O12="NA",'1. Input timeliness data'!$I12="NA")),"NA",_xlfn.DAYS('1. Input timeliness data'!$O12,'1. Input timeliness data'!$I12)))</f>
        <v>1</v>
      </c>
      <c r="I11" s="121">
        <f>IF((OR('1. Input timeliness data'!$U12="",'1. Input timeliness data'!$O12="")),"Missing",IF((OR('1. Input timeliness data'!$U12="NA",'1. Input timeliness data'!$O12="NA")),"NA",_xlfn.DAYS('1. Input timeliness data'!$U12,'1. Input timeliness data'!$O12)))</f>
        <v>1</v>
      </c>
      <c r="J11" s="121">
        <f>IF((OR('1. Input timeliness data'!$V12="",'1. Input timeliness data'!$O12="")),"Missing",IF((OR('1. Input timeliness data'!$V12="NA",'1. Input timeliness data'!$O12="NA")),"NA",_xlfn.DAYS('1. Input timeliness data'!$V12,'1. Input timeliness data'!$O12)))</f>
        <v>7</v>
      </c>
      <c r="K11" s="121">
        <f>IF((OR('1. Input timeliness data'!$W12="",'1. Input timeliness data'!$O12="")),"Missing",IF((OR('1. Input timeliness data'!$W12="NA",'1. Input timeliness data'!$O12="NA")),"NA",_xlfn.DAYS('1. Input timeliness data'!$W12,'1. Input timeliness data'!$O12)))</f>
        <v>7</v>
      </c>
      <c r="L11" s="121">
        <f>IF((OR('1. Input timeliness data'!$X12="",'1. Input timeliness data'!$O12="")),"Missing",IF((OR('1. Input timeliness data'!$X12="NA",'1. Input timeliness data'!$O12="NA")),"NA",_xlfn.DAYS('1. Input timeliness data'!$X12,'1. Input timeliness data'!$O12)))</f>
        <v>7</v>
      </c>
      <c r="M11" s="121">
        <f>IF((OR('1. Input timeliness data'!$Y12="",'1. Input timeliness data'!$O12="")),"Missing",IF((OR('1. Input timeliness data'!$Y12="NA",'1. Input timeliness data'!$O12="NA")),"NA",_xlfn.DAYS('1. Input timeliness data'!$Y12,'1. Input timeliness data'!$O12)))</f>
        <v>7</v>
      </c>
      <c r="N11" s="121">
        <f>IF((OR('1. Input timeliness data'!$Z12="",'1. Input timeliness data'!$O12="")),"Missing",IF((OR('1. Input timeliness data'!$Z12="NA",'1. Input timeliness data'!$O12="NA")),"NA",_xlfn.DAYS('1. Input timeliness data'!$Z12,'1. Input timeliness data'!$O12)))</f>
        <v>7</v>
      </c>
      <c r="O11" s="136">
        <f>IF((OR('1. Input timeliness data'!$AA12="",'1. Input timeliness data'!$O12="")),"Missing",IF((OR('1. Input timeliness data'!$AA12="NA",'1. Input timeliness data'!$O12="NA")),"NA",_xlfn.DAYS('1. Input timeliness data'!$AA12,'1. Input timeliness data'!$O12)))</f>
        <v>7</v>
      </c>
      <c r="P11" s="120">
        <f>IF(COUNTIF(I11:O11,"Missing")&gt;0,"Missing",IF((OR('1. Input timeliness data'!$AB12="",'1. Input timeliness data'!$O12="")),"Missing",IF((OR('1. Input timeliness data'!$AB12="NA",'1. Input timeliness data'!$O12="NA")),"NA",_xlfn.DAYS('1. Input timeliness data'!$AB12,'1. Input timeliness data'!$O12))))</f>
        <v>7</v>
      </c>
      <c r="Q11" s="18"/>
    </row>
    <row r="12" spans="1:17" ht="13" x14ac:dyDescent="0.15">
      <c r="A12" s="19">
        <v>10</v>
      </c>
      <c r="B12" s="85" t="str">
        <f>IF('1. Input timeliness data'!$B13="","",'1. Input timeliness data'!$B13)</f>
        <v>Sample</v>
      </c>
      <c r="C12" s="86">
        <f>IF('1. Input timeliness data'!$G13="","",'1. Input timeliness data'!$G13)</f>
        <v>44562</v>
      </c>
      <c r="D12" s="87" t="str">
        <f>IF('1. Input timeliness data'!$D13="","",'1. Input timeliness data'!$D13)</f>
        <v>Sample</v>
      </c>
      <c r="E12" s="87" t="str">
        <f>IF('1. Input timeliness data'!$E13="","",'1. Input timeliness data'!$E13)</f>
        <v>Sample</v>
      </c>
      <c r="F12" s="110" t="str">
        <f>IF('1. Input timeliness data'!$F13="","",'1. Input timeliness data'!$F13)</f>
        <v>Sample</v>
      </c>
      <c r="G12" s="119">
        <f>IF((OR('1. Input timeliness data'!$I13="",'1. Input timeliness data'!$G13="")),"Missing",IF((OR('1. Input timeliness data'!$I13="NA",'1. Input timeliness data'!$G13="NA")),"NA",_xlfn.DAYS('1. Input timeliness data'!$I13,'1. Input timeliness data'!$G13)))</f>
        <v>7</v>
      </c>
      <c r="H12" s="120">
        <f>IF((OR('1. Input timeliness data'!$O13="",'1. Input timeliness data'!$I13="")),"Missing",IF((OR('1. Input timeliness data'!O13="NA",'1. Input timeliness data'!$I13="NA")),"NA",_xlfn.DAYS('1. Input timeliness data'!$O13,'1. Input timeliness data'!$I13)))</f>
        <v>1</v>
      </c>
      <c r="I12" s="121">
        <f>IF((OR('1. Input timeliness data'!$U13="",'1. Input timeliness data'!$O13="")),"Missing",IF((OR('1. Input timeliness data'!$U13="NA",'1. Input timeliness data'!$O13="NA")),"NA",_xlfn.DAYS('1. Input timeliness data'!$U13,'1. Input timeliness data'!$O13)))</f>
        <v>1</v>
      </c>
      <c r="J12" s="121">
        <f>IF((OR('1. Input timeliness data'!$V13="",'1. Input timeliness data'!$O13="")),"Missing",IF((OR('1. Input timeliness data'!$V13="NA",'1. Input timeliness data'!$O13="NA")),"NA",_xlfn.DAYS('1. Input timeliness data'!$V13,'1. Input timeliness data'!$O13)))</f>
        <v>7</v>
      </c>
      <c r="K12" s="121">
        <f>IF((OR('1. Input timeliness data'!$W13="",'1. Input timeliness data'!$O13="")),"Missing",IF((OR('1. Input timeliness data'!$W13="NA",'1. Input timeliness data'!$O13="NA")),"NA",_xlfn.DAYS('1. Input timeliness data'!$W13,'1. Input timeliness data'!$O13)))</f>
        <v>7</v>
      </c>
      <c r="L12" s="121">
        <f>IF((OR('1. Input timeliness data'!$X13="",'1. Input timeliness data'!$O13="")),"Missing",IF((OR('1. Input timeliness data'!$X13="NA",'1. Input timeliness data'!$O13="NA")),"NA",_xlfn.DAYS('1. Input timeliness data'!$X13,'1. Input timeliness data'!$O13)))</f>
        <v>7</v>
      </c>
      <c r="M12" s="121">
        <f>IF((OR('1. Input timeliness data'!$Y13="",'1. Input timeliness data'!$O13="")),"Missing",IF((OR('1. Input timeliness data'!$Y13="NA",'1. Input timeliness data'!$O13="NA")),"NA",_xlfn.DAYS('1. Input timeliness data'!$Y13,'1. Input timeliness data'!$O13)))</f>
        <v>7</v>
      </c>
      <c r="N12" s="121">
        <f>IF((OR('1. Input timeliness data'!$Z13="",'1. Input timeliness data'!$O13="")),"Missing",IF((OR('1. Input timeliness data'!$Z13="NA",'1. Input timeliness data'!$O13="NA")),"NA",_xlfn.DAYS('1. Input timeliness data'!$Z13,'1. Input timeliness data'!$O13)))</f>
        <v>7</v>
      </c>
      <c r="O12" s="136">
        <f>IF((OR('1. Input timeliness data'!$AA13="",'1. Input timeliness data'!$O13="")),"Missing",IF((OR('1. Input timeliness data'!$AA13="NA",'1. Input timeliness data'!$O13="NA")),"NA",_xlfn.DAYS('1. Input timeliness data'!$AA13,'1. Input timeliness data'!$O13)))</f>
        <v>7</v>
      </c>
      <c r="P12" s="117">
        <f>IF(COUNTIF(I12:O12,"Missing")&gt;0,"Missing",IF((OR('1. Input timeliness data'!$AB13="",'1. Input timeliness data'!$O13="")),"Missing",IF((OR('1. Input timeliness data'!$AB13="NA",'1. Input timeliness data'!$O13="NA")),"NA",_xlfn.DAYS('1. Input timeliness data'!$AB13,'1. Input timeliness data'!$O13))))</f>
        <v>7</v>
      </c>
      <c r="Q12" s="18"/>
    </row>
    <row r="13" spans="1:17" ht="13" x14ac:dyDescent="0.15">
      <c r="A13" s="17">
        <v>11</v>
      </c>
      <c r="B13" s="85" t="str">
        <f>IF('1. Input timeliness data'!$B14="","",'1. Input timeliness data'!$B14)</f>
        <v>Sample</v>
      </c>
      <c r="C13" s="86">
        <f>IF('1. Input timeliness data'!$G14="","",'1. Input timeliness data'!$G14)</f>
        <v>44562</v>
      </c>
      <c r="D13" s="87" t="str">
        <f>IF('1. Input timeliness data'!$D14="","",'1. Input timeliness data'!$D14)</f>
        <v>Sample</v>
      </c>
      <c r="E13" s="87" t="str">
        <f>IF('1. Input timeliness data'!$E14="","",'1. Input timeliness data'!$E14)</f>
        <v>Sample</v>
      </c>
      <c r="F13" s="110" t="str">
        <f>IF('1. Input timeliness data'!$F14="","",'1. Input timeliness data'!$F14)</f>
        <v>Sample</v>
      </c>
      <c r="G13" s="119">
        <f>IF((OR('1. Input timeliness data'!$I14="",'1. Input timeliness data'!$G14="")),"Missing",IF((OR('1. Input timeliness data'!$I14="NA",'1. Input timeliness data'!$G14="NA")),"NA",_xlfn.DAYS('1. Input timeliness data'!$I14,'1. Input timeliness data'!$G14)))</f>
        <v>7</v>
      </c>
      <c r="H13" s="120">
        <f>IF((OR('1. Input timeliness data'!$O14="",'1. Input timeliness data'!$I14="")),"Missing",IF((OR('1. Input timeliness data'!O14="NA",'1. Input timeliness data'!$I14="NA")),"NA",_xlfn.DAYS('1. Input timeliness data'!$O14,'1. Input timeliness data'!$I14)))</f>
        <v>1</v>
      </c>
      <c r="I13" s="121">
        <f>IF((OR('1. Input timeliness data'!$U14="",'1. Input timeliness data'!$O14="")),"Missing",IF((OR('1. Input timeliness data'!$U14="NA",'1. Input timeliness data'!$O14="NA")),"NA",_xlfn.DAYS('1. Input timeliness data'!$U14,'1. Input timeliness data'!$O14)))</f>
        <v>1</v>
      </c>
      <c r="J13" s="121">
        <f>IF((OR('1. Input timeliness data'!$V14="",'1. Input timeliness data'!$O14="")),"Missing",IF((OR('1. Input timeliness data'!$V14="NA",'1. Input timeliness data'!$O14="NA")),"NA",_xlfn.DAYS('1. Input timeliness data'!$V14,'1. Input timeliness data'!$O14)))</f>
        <v>7</v>
      </c>
      <c r="K13" s="121">
        <f>IF((OR('1. Input timeliness data'!$W14="",'1. Input timeliness data'!$O14="")),"Missing",IF((OR('1. Input timeliness data'!$W14="NA",'1. Input timeliness data'!$O14="NA")),"NA",_xlfn.DAYS('1. Input timeliness data'!$W14,'1. Input timeliness data'!$O14)))</f>
        <v>7</v>
      </c>
      <c r="L13" s="121">
        <f>IF((OR('1. Input timeliness data'!$X14="",'1. Input timeliness data'!$O14="")),"Missing",IF((OR('1. Input timeliness data'!$X14="NA",'1. Input timeliness data'!$O14="NA")),"NA",_xlfn.DAYS('1. Input timeliness data'!$X14,'1. Input timeliness data'!$O14)))</f>
        <v>7</v>
      </c>
      <c r="M13" s="121">
        <f>IF((OR('1. Input timeliness data'!$Y14="",'1. Input timeliness data'!$O14="")),"Missing",IF((OR('1. Input timeliness data'!$Y14="NA",'1. Input timeliness data'!$O14="NA")),"NA",_xlfn.DAYS('1. Input timeliness data'!$Y14,'1. Input timeliness data'!$O14)))</f>
        <v>7</v>
      </c>
      <c r="N13" s="121">
        <f>IF((OR('1. Input timeliness data'!$Z14="",'1. Input timeliness data'!$O14="")),"Missing",IF((OR('1. Input timeliness data'!$Z14="NA",'1. Input timeliness data'!$O14="NA")),"NA",_xlfn.DAYS('1. Input timeliness data'!$Z14,'1. Input timeliness data'!$O14)))</f>
        <v>7</v>
      </c>
      <c r="O13" s="136">
        <f>IF((OR('1. Input timeliness data'!$AA14="",'1. Input timeliness data'!$O14="")),"Missing",IF((OR('1. Input timeliness data'!$AA14="NA",'1. Input timeliness data'!$O14="NA")),"NA",_xlfn.DAYS('1. Input timeliness data'!$AA14,'1. Input timeliness data'!$O14)))</f>
        <v>7</v>
      </c>
      <c r="P13" s="117">
        <f>IF(COUNTIF(I13:O13,"Missing")&gt;0,"Missing",IF((OR('1. Input timeliness data'!$AB14="",'1. Input timeliness data'!$O14="")),"Missing",IF((OR('1. Input timeliness data'!$AB14="NA",'1. Input timeliness data'!$O14="NA")),"NA",_xlfn.DAYS('1. Input timeliness data'!$AB14,'1. Input timeliness data'!$O14))))</f>
        <v>7</v>
      </c>
      <c r="Q13" s="18"/>
    </row>
    <row r="14" spans="1:17" ht="13" x14ac:dyDescent="0.15">
      <c r="A14" s="17">
        <v>12</v>
      </c>
      <c r="B14" s="85" t="str">
        <f>IF('1. Input timeliness data'!$B15="","",'1. Input timeliness data'!$B15)</f>
        <v>Sample</v>
      </c>
      <c r="C14" s="86">
        <f>IF('1. Input timeliness data'!$G15="","",'1. Input timeliness data'!$G15)</f>
        <v>44562</v>
      </c>
      <c r="D14" s="87" t="str">
        <f>IF('1. Input timeliness data'!$D15="","",'1. Input timeliness data'!$D15)</f>
        <v>Sample</v>
      </c>
      <c r="E14" s="87" t="str">
        <f>IF('1. Input timeliness data'!$E15="","",'1. Input timeliness data'!$E15)</f>
        <v>Sample</v>
      </c>
      <c r="F14" s="110" t="str">
        <f>IF('1. Input timeliness data'!$F15="","",'1. Input timeliness data'!$F15)</f>
        <v>Sample</v>
      </c>
      <c r="G14" s="119">
        <f>IF((OR('1. Input timeliness data'!$I15="",'1. Input timeliness data'!$G15="")),"Missing",IF((OR('1. Input timeliness data'!$I15="NA",'1. Input timeliness data'!$G15="NA")),"NA",_xlfn.DAYS('1. Input timeliness data'!$I15,'1. Input timeliness data'!$G15)))</f>
        <v>7</v>
      </c>
      <c r="H14" s="120">
        <f>IF((OR('1. Input timeliness data'!$O15="",'1. Input timeliness data'!$I15="")),"Missing",IF((OR('1. Input timeliness data'!O15="NA",'1. Input timeliness data'!$I15="NA")),"NA",_xlfn.DAYS('1. Input timeliness data'!$O15,'1. Input timeliness data'!$I15)))</f>
        <v>1</v>
      </c>
      <c r="I14" s="121">
        <f>IF((OR('1. Input timeliness data'!$U15="",'1. Input timeliness data'!$O15="")),"Missing",IF((OR('1. Input timeliness data'!$U15="NA",'1. Input timeliness data'!$O15="NA")),"NA",_xlfn.DAYS('1. Input timeliness data'!$U15,'1. Input timeliness data'!$O15)))</f>
        <v>1</v>
      </c>
      <c r="J14" s="121">
        <f>IF((OR('1. Input timeliness data'!$V15="",'1. Input timeliness data'!$O15="")),"Missing",IF((OR('1. Input timeliness data'!$V15="NA",'1. Input timeliness data'!$O15="NA")),"NA",_xlfn.DAYS('1. Input timeliness data'!$V15,'1. Input timeliness data'!$O15)))</f>
        <v>7</v>
      </c>
      <c r="K14" s="121">
        <f>IF((OR('1. Input timeliness data'!$W15="",'1. Input timeliness data'!$O15="")),"Missing",IF((OR('1. Input timeliness data'!$W15="NA",'1. Input timeliness data'!$O15="NA")),"NA",_xlfn.DAYS('1. Input timeliness data'!$W15,'1. Input timeliness data'!$O15)))</f>
        <v>7</v>
      </c>
      <c r="L14" s="121">
        <f>IF((OR('1. Input timeliness data'!$X15="",'1. Input timeliness data'!$O15="")),"Missing",IF((OR('1. Input timeliness data'!$X15="NA",'1. Input timeliness data'!$O15="NA")),"NA",_xlfn.DAYS('1. Input timeliness data'!$X15,'1. Input timeliness data'!$O15)))</f>
        <v>7</v>
      </c>
      <c r="M14" s="121">
        <f>IF((OR('1. Input timeliness data'!$Y15="",'1. Input timeliness data'!$O15="")),"Missing",IF((OR('1. Input timeliness data'!$Y15="NA",'1. Input timeliness data'!$O15="NA")),"NA",_xlfn.DAYS('1. Input timeliness data'!$Y15,'1. Input timeliness data'!$O15)))</f>
        <v>7</v>
      </c>
      <c r="N14" s="121">
        <f>IF((OR('1. Input timeliness data'!$Z15="",'1. Input timeliness data'!$O15="")),"Missing",IF((OR('1. Input timeliness data'!$Z15="NA",'1. Input timeliness data'!$O15="NA")),"NA",_xlfn.DAYS('1. Input timeliness data'!$Z15,'1. Input timeliness data'!$O15)))</f>
        <v>7</v>
      </c>
      <c r="O14" s="136">
        <f>IF((OR('1. Input timeliness data'!$AA15="",'1. Input timeliness data'!$O15="")),"Missing",IF((OR('1. Input timeliness data'!$AA15="NA",'1. Input timeliness data'!$O15="NA")),"NA",_xlfn.DAYS('1. Input timeliness data'!$AA15,'1. Input timeliness data'!$O15)))</f>
        <v>7</v>
      </c>
      <c r="P14" s="117">
        <f>IF(COUNTIF(I14:O14,"Missing")&gt;0,"Missing",IF((OR('1. Input timeliness data'!$AB15="",'1. Input timeliness data'!$O15="")),"Missing",IF((OR('1. Input timeliness data'!$AB15="NA",'1. Input timeliness data'!$O15="NA")),"NA",_xlfn.DAYS('1. Input timeliness data'!$AB15,'1. Input timeliness data'!$O15))))</f>
        <v>7</v>
      </c>
      <c r="Q14" s="18"/>
    </row>
    <row r="15" spans="1:17" ht="13" x14ac:dyDescent="0.15">
      <c r="A15" s="17">
        <v>13</v>
      </c>
      <c r="B15" s="85" t="str">
        <f>IF('1. Input timeliness data'!$B16="","",'1. Input timeliness data'!$B16)</f>
        <v>Sample</v>
      </c>
      <c r="C15" s="86">
        <f>IF('1. Input timeliness data'!$G16="","",'1. Input timeliness data'!$G16)</f>
        <v>44562</v>
      </c>
      <c r="D15" s="87" t="str">
        <f>IF('1. Input timeliness data'!$D16="","",'1. Input timeliness data'!$D16)</f>
        <v>Sample</v>
      </c>
      <c r="E15" s="87" t="str">
        <f>IF('1. Input timeliness data'!$E16="","",'1. Input timeliness data'!$E16)</f>
        <v>Sample</v>
      </c>
      <c r="F15" s="110" t="str">
        <f>IF('1. Input timeliness data'!$F16="","",'1. Input timeliness data'!$F16)</f>
        <v>Sample</v>
      </c>
      <c r="G15" s="119">
        <f>IF((OR('1. Input timeliness data'!$I16="",'1. Input timeliness data'!$G16="")),"Missing",IF((OR('1. Input timeliness data'!$I16="NA",'1. Input timeliness data'!$G16="NA")),"NA",_xlfn.DAYS('1. Input timeliness data'!$I16,'1. Input timeliness data'!$G16)))</f>
        <v>7</v>
      </c>
      <c r="H15" s="120">
        <f>IF((OR('1. Input timeliness data'!$O16="",'1. Input timeliness data'!$I16="")),"Missing",IF((OR('1. Input timeliness data'!O16="NA",'1. Input timeliness data'!$I16="NA")),"NA",_xlfn.DAYS('1. Input timeliness data'!$O16,'1. Input timeliness data'!$I16)))</f>
        <v>1</v>
      </c>
      <c r="I15" s="121">
        <f>IF((OR('1. Input timeliness data'!$U16="",'1. Input timeliness data'!$O16="")),"Missing",IF((OR('1. Input timeliness data'!$U16="NA",'1. Input timeliness data'!$O16="NA")),"NA",_xlfn.DAYS('1. Input timeliness data'!$U16,'1. Input timeliness data'!$O16)))</f>
        <v>1</v>
      </c>
      <c r="J15" s="121">
        <f>IF((OR('1. Input timeliness data'!$V16="",'1. Input timeliness data'!$O16="")),"Missing",IF((OR('1. Input timeliness data'!$V16="NA",'1. Input timeliness data'!$O16="NA")),"NA",_xlfn.DAYS('1. Input timeliness data'!$V16,'1. Input timeliness data'!$O16)))</f>
        <v>7</v>
      </c>
      <c r="K15" s="121">
        <f>IF((OR('1. Input timeliness data'!$W16="",'1. Input timeliness data'!$O16="")),"Missing",IF((OR('1. Input timeliness data'!$W16="NA",'1. Input timeliness data'!$O16="NA")),"NA",_xlfn.DAYS('1. Input timeliness data'!$W16,'1. Input timeliness data'!$O16)))</f>
        <v>7</v>
      </c>
      <c r="L15" s="121">
        <f>IF((OR('1. Input timeliness data'!$X16="",'1. Input timeliness data'!$O16="")),"Missing",IF((OR('1. Input timeliness data'!$X16="NA",'1. Input timeliness data'!$O16="NA")),"NA",_xlfn.DAYS('1. Input timeliness data'!$X16,'1. Input timeliness data'!$O16)))</f>
        <v>7</v>
      </c>
      <c r="M15" s="121">
        <f>IF((OR('1. Input timeliness data'!$Y16="",'1. Input timeliness data'!$O16="")),"Missing",IF((OR('1. Input timeliness data'!$Y16="NA",'1. Input timeliness data'!$O16="NA")),"NA",_xlfn.DAYS('1. Input timeliness data'!$Y16,'1. Input timeliness data'!$O16)))</f>
        <v>7</v>
      </c>
      <c r="N15" s="121">
        <f>IF((OR('1. Input timeliness data'!$Z16="",'1. Input timeliness data'!$O16="")),"Missing",IF((OR('1. Input timeliness data'!$Z16="NA",'1. Input timeliness data'!$O16="NA")),"NA",_xlfn.DAYS('1. Input timeliness data'!$Z16,'1. Input timeliness data'!$O16)))</f>
        <v>7</v>
      </c>
      <c r="O15" s="136">
        <f>IF((OR('1. Input timeliness data'!$AA16="",'1. Input timeliness data'!$O16="")),"Missing",IF((OR('1. Input timeliness data'!$AA16="NA",'1. Input timeliness data'!$O16="NA")),"NA",_xlfn.DAYS('1. Input timeliness data'!$AA16,'1. Input timeliness data'!$O16)))</f>
        <v>7</v>
      </c>
      <c r="P15" s="117">
        <f>IF(COUNTIF(I15:O15,"Missing")&gt;0,"Missing",IF((OR('1. Input timeliness data'!$AB16="",'1. Input timeliness data'!$O16="")),"Missing",IF((OR('1. Input timeliness data'!$AB16="NA",'1. Input timeliness data'!$O16="NA")),"NA",_xlfn.DAYS('1. Input timeliness data'!$AB16,'1. Input timeliness data'!$O16))))</f>
        <v>7</v>
      </c>
      <c r="Q15" s="18"/>
    </row>
    <row r="16" spans="1:17" ht="13" x14ac:dyDescent="0.15">
      <c r="A16" s="17">
        <v>14</v>
      </c>
      <c r="B16" s="85" t="str">
        <f>IF('1. Input timeliness data'!$B17="","",'1. Input timeliness data'!$B17)</f>
        <v>Sample</v>
      </c>
      <c r="C16" s="86">
        <f>IF('1. Input timeliness data'!$G17="","",'1. Input timeliness data'!$G17)</f>
        <v>44562</v>
      </c>
      <c r="D16" s="87" t="str">
        <f>IF('1. Input timeliness data'!$D17="","",'1. Input timeliness data'!$D17)</f>
        <v>Sample</v>
      </c>
      <c r="E16" s="87" t="str">
        <f>IF('1. Input timeliness data'!$E17="","",'1. Input timeliness data'!$E17)</f>
        <v>Sample</v>
      </c>
      <c r="F16" s="110" t="str">
        <f>IF('1. Input timeliness data'!$F17="","",'1. Input timeliness data'!$F17)</f>
        <v>Sample</v>
      </c>
      <c r="G16" s="119">
        <f>IF((OR('1. Input timeliness data'!$I17="",'1. Input timeliness data'!$G17="")),"Missing",IF((OR('1. Input timeliness data'!$I17="NA",'1. Input timeliness data'!$G17="NA")),"NA",_xlfn.DAYS('1. Input timeliness data'!$I17,'1. Input timeliness data'!$G17)))</f>
        <v>7</v>
      </c>
      <c r="H16" s="120">
        <f>IF((OR('1. Input timeliness data'!$O17="",'1. Input timeliness data'!$I17="")),"Missing",IF((OR('1. Input timeliness data'!O17="NA",'1. Input timeliness data'!$I17="NA")),"NA",_xlfn.DAYS('1. Input timeliness data'!$O17,'1. Input timeliness data'!$I17)))</f>
        <v>1</v>
      </c>
      <c r="I16" s="121">
        <f>IF((OR('1. Input timeliness data'!$U17="",'1. Input timeliness data'!$O17="")),"Missing",IF((OR('1. Input timeliness data'!$U17="NA",'1. Input timeliness data'!$O17="NA")),"NA",_xlfn.DAYS('1. Input timeliness data'!$U17,'1. Input timeliness data'!$O17)))</f>
        <v>1</v>
      </c>
      <c r="J16" s="121">
        <f>IF((OR('1. Input timeliness data'!$V17="",'1. Input timeliness data'!$O17="")),"Missing",IF((OR('1. Input timeliness data'!$V17="NA",'1. Input timeliness data'!$O17="NA")),"NA",_xlfn.DAYS('1. Input timeliness data'!$V17,'1. Input timeliness data'!$O17)))</f>
        <v>7</v>
      </c>
      <c r="K16" s="121">
        <f>IF((OR('1. Input timeliness data'!$W17="",'1. Input timeliness data'!$O17="")),"Missing",IF((OR('1. Input timeliness data'!$W17="NA",'1. Input timeliness data'!$O17="NA")),"NA",_xlfn.DAYS('1. Input timeliness data'!$W17,'1. Input timeliness data'!$O17)))</f>
        <v>7</v>
      </c>
      <c r="L16" s="121">
        <f>IF((OR('1. Input timeliness data'!$X17="",'1. Input timeliness data'!$O17="")),"Missing",IF((OR('1. Input timeliness data'!$X17="NA",'1. Input timeliness data'!$O17="NA")),"NA",_xlfn.DAYS('1. Input timeliness data'!$X17,'1. Input timeliness data'!$O17)))</f>
        <v>7</v>
      </c>
      <c r="M16" s="121">
        <f>IF((OR('1. Input timeliness data'!$Y17="",'1. Input timeliness data'!$O17="")),"Missing",IF((OR('1. Input timeliness data'!$Y17="NA",'1. Input timeliness data'!$O17="NA")),"NA",_xlfn.DAYS('1. Input timeliness data'!$Y17,'1. Input timeliness data'!$O17)))</f>
        <v>7</v>
      </c>
      <c r="N16" s="121">
        <f>IF((OR('1. Input timeliness data'!$Z17="",'1. Input timeliness data'!$O17="")),"Missing",IF((OR('1. Input timeliness data'!$Z17="NA",'1. Input timeliness data'!$O17="NA")),"NA",_xlfn.DAYS('1. Input timeliness data'!$Z17,'1. Input timeliness data'!$O17)))</f>
        <v>7</v>
      </c>
      <c r="O16" s="136">
        <f>IF((OR('1. Input timeliness data'!$AA17="",'1. Input timeliness data'!$O17="")),"Missing",IF((OR('1. Input timeliness data'!$AA17="NA",'1. Input timeliness data'!$O17="NA")),"NA",_xlfn.DAYS('1. Input timeliness data'!$AA17,'1. Input timeliness data'!$O17)))</f>
        <v>7</v>
      </c>
      <c r="P16" s="117">
        <f>IF(COUNTIF(I16:O16,"Missing")&gt;0,"Missing",IF((OR('1. Input timeliness data'!$AB17="",'1. Input timeliness data'!$O17="")),"Missing",IF((OR('1. Input timeliness data'!$AB17="NA",'1. Input timeliness data'!$O17="NA")),"NA",_xlfn.DAYS('1. Input timeliness data'!$AB17,'1. Input timeliness data'!$O17))))</f>
        <v>7</v>
      </c>
      <c r="Q16" s="18"/>
    </row>
    <row r="17" spans="1:20" ht="13" x14ac:dyDescent="0.15">
      <c r="A17" s="17">
        <v>15</v>
      </c>
      <c r="B17" s="85" t="str">
        <f>IF('1. Input timeliness data'!$B18="","",'1. Input timeliness data'!$B18)</f>
        <v>Sample</v>
      </c>
      <c r="C17" s="86">
        <f>IF('1. Input timeliness data'!$G18="","",'1. Input timeliness data'!$G18)</f>
        <v>44562</v>
      </c>
      <c r="D17" s="87" t="str">
        <f>IF('1. Input timeliness data'!$D18="","",'1. Input timeliness data'!$D18)</f>
        <v>Sample</v>
      </c>
      <c r="E17" s="87" t="str">
        <f>IF('1. Input timeliness data'!$E18="","",'1. Input timeliness data'!$E18)</f>
        <v>Sample</v>
      </c>
      <c r="F17" s="110" t="str">
        <f>IF('1. Input timeliness data'!$F18="","",'1. Input timeliness data'!$F18)</f>
        <v>Sample</v>
      </c>
      <c r="G17" s="119">
        <f>IF((OR('1. Input timeliness data'!$I18="",'1. Input timeliness data'!$G18="")),"Missing",IF((OR('1. Input timeliness data'!$I18="NA",'1. Input timeliness data'!$G18="NA")),"NA",_xlfn.DAYS('1. Input timeliness data'!$I18,'1. Input timeliness data'!$G18)))</f>
        <v>7</v>
      </c>
      <c r="H17" s="120">
        <f>IF((OR('1. Input timeliness data'!$O18="",'1. Input timeliness data'!$I18="")),"Missing",IF((OR('1. Input timeliness data'!O18="NA",'1. Input timeliness data'!$I18="NA")),"NA",_xlfn.DAYS('1. Input timeliness data'!$O18,'1. Input timeliness data'!$I18)))</f>
        <v>1</v>
      </c>
      <c r="I17" s="121">
        <f>IF((OR('1. Input timeliness data'!$U18="",'1. Input timeliness data'!$O18="")),"Missing",IF((OR('1. Input timeliness data'!$U18="NA",'1. Input timeliness data'!$O18="NA")),"NA",_xlfn.DAYS('1. Input timeliness data'!$U18,'1. Input timeliness data'!$O18)))</f>
        <v>1</v>
      </c>
      <c r="J17" s="121">
        <f>IF((OR('1. Input timeliness data'!$V18="",'1. Input timeliness data'!$O18="")),"Missing",IF((OR('1. Input timeliness data'!$V18="NA",'1. Input timeliness data'!$O18="NA")),"NA",_xlfn.DAYS('1. Input timeliness data'!$V18,'1. Input timeliness data'!$O18)))</f>
        <v>7</v>
      </c>
      <c r="K17" s="121">
        <f>IF((OR('1. Input timeliness data'!$W18="",'1. Input timeliness data'!$O18="")),"Missing",IF((OR('1. Input timeliness data'!$W18="NA",'1. Input timeliness data'!$O18="NA")),"NA",_xlfn.DAYS('1. Input timeliness data'!$W18,'1. Input timeliness data'!$O18)))</f>
        <v>7</v>
      </c>
      <c r="L17" s="121">
        <f>IF((OR('1. Input timeliness data'!$X18="",'1. Input timeliness data'!$O18="")),"Missing",IF((OR('1. Input timeliness data'!$X18="NA",'1. Input timeliness data'!$O18="NA")),"NA",_xlfn.DAYS('1. Input timeliness data'!$X18,'1. Input timeliness data'!$O18)))</f>
        <v>7</v>
      </c>
      <c r="M17" s="121">
        <f>IF((OR('1. Input timeliness data'!$Y18="",'1. Input timeliness data'!$O18="")),"Missing",IF((OR('1. Input timeliness data'!$Y18="NA",'1. Input timeliness data'!$O18="NA")),"NA",_xlfn.DAYS('1. Input timeliness data'!$Y18,'1. Input timeliness data'!$O18)))</f>
        <v>7</v>
      </c>
      <c r="N17" s="121">
        <f>IF((OR('1. Input timeliness data'!$Z18="",'1. Input timeliness data'!$O18="")),"Missing",IF((OR('1. Input timeliness data'!$Z18="NA",'1. Input timeliness data'!$O18="NA")),"NA",_xlfn.DAYS('1. Input timeliness data'!$Z18,'1. Input timeliness data'!$O18)))</f>
        <v>7</v>
      </c>
      <c r="O17" s="136">
        <f>IF((OR('1. Input timeliness data'!$AA18="",'1. Input timeliness data'!$O18="")),"Missing",IF((OR('1. Input timeliness data'!$AA18="NA",'1. Input timeliness data'!$O18="NA")),"NA",_xlfn.DAYS('1. Input timeliness data'!$AA18,'1. Input timeliness data'!$O18)))</f>
        <v>7</v>
      </c>
      <c r="P17" s="117">
        <f>IF(COUNTIF(I17:O17,"Missing")&gt;0,"Missing",IF((OR('1. Input timeliness data'!$AB18="",'1. Input timeliness data'!$O18="")),"Missing",IF((OR('1. Input timeliness data'!$AB18="NA",'1. Input timeliness data'!$O18="NA")),"NA",_xlfn.DAYS('1. Input timeliness data'!$AB18,'1. Input timeliness data'!$O18))))</f>
        <v>7</v>
      </c>
      <c r="Q17" s="18"/>
    </row>
    <row r="18" spans="1:20" ht="14" thickBot="1" x14ac:dyDescent="0.2">
      <c r="A18" s="17" t="s">
        <v>65</v>
      </c>
      <c r="B18" s="85" t="str">
        <f>IF('1. Input timeliness data'!$B19="","",'1. Input timeliness data'!$B19)</f>
        <v/>
      </c>
      <c r="C18" s="86" t="str">
        <f>IF('1. Input timeliness data'!$G19="","",'1. Input timeliness data'!$G19)</f>
        <v/>
      </c>
      <c r="D18" s="87" t="str">
        <f>IF('1. Input timeliness data'!$D19="","",'1. Input timeliness data'!$D19)</f>
        <v/>
      </c>
      <c r="E18" s="87" t="str">
        <f>IF('1. Input timeliness data'!$E19="","",'1. Input timeliness data'!$E19)</f>
        <v/>
      </c>
      <c r="F18" s="110" t="str">
        <f>IF('1. Input timeliness data'!$F19="","",'1. Input timeliness data'!$F19)</f>
        <v/>
      </c>
      <c r="G18" s="141" t="str">
        <f>IF((OR('1. Input timeliness data'!$I19="",'1. Input timeliness data'!$G19="")),"Missing",IF((OR('1. Input timeliness data'!$I19="NA",'1. Input timeliness data'!$G19="NA")),"NA",_xlfn.DAYS('1. Input timeliness data'!$I19,'1. Input timeliness data'!$G19)))</f>
        <v>Missing</v>
      </c>
      <c r="H18" s="142" t="str">
        <f>IF((OR('1. Input timeliness data'!$O19="",'1. Input timeliness data'!$I19="")),"Missing",IF((OR('1. Input timeliness data'!O19="NA",'1. Input timeliness data'!$I19="NA")),"NA",_xlfn.DAYS('1. Input timeliness data'!$O19,'1. Input timeliness data'!$I19)))</f>
        <v>Missing</v>
      </c>
      <c r="I18" s="143" t="str">
        <f>IF((OR('1. Input timeliness data'!$U19="",'1. Input timeliness data'!$O19="")),"Missing",IF((OR('1. Input timeliness data'!$U19="NA",'1. Input timeliness data'!$O19="NA")),"NA",_xlfn.DAYS('1. Input timeliness data'!$U19,'1. Input timeliness data'!$O19)))</f>
        <v>Missing</v>
      </c>
      <c r="J18" s="143" t="str">
        <f>IF((OR('1. Input timeliness data'!$V19="",'1. Input timeliness data'!$O19="")),"Missing",IF((OR('1. Input timeliness data'!$V19="NA",'1. Input timeliness data'!$O19="NA")),"NA",_xlfn.DAYS('1. Input timeliness data'!$V19,'1. Input timeliness data'!$O19)))</f>
        <v>Missing</v>
      </c>
      <c r="K18" s="143" t="str">
        <f>IF((OR('1. Input timeliness data'!$W19="",'1. Input timeliness data'!$O19="")),"Missing",IF((OR('1. Input timeliness data'!$W19="NA",'1. Input timeliness data'!$O19="NA")),"NA",_xlfn.DAYS('1. Input timeliness data'!$W19,'1. Input timeliness data'!$O19)))</f>
        <v>Missing</v>
      </c>
      <c r="L18" s="143" t="str">
        <f>IF((OR('1. Input timeliness data'!$X19="",'1. Input timeliness data'!$O19="")),"Missing",IF((OR('1. Input timeliness data'!$X19="NA",'1. Input timeliness data'!$O19="NA")),"NA",_xlfn.DAYS('1. Input timeliness data'!$X19,'1. Input timeliness data'!$O19)))</f>
        <v>Missing</v>
      </c>
      <c r="M18" s="143" t="str">
        <f>IF((OR('1. Input timeliness data'!$Y19="",'1. Input timeliness data'!$O19="")),"Missing",IF((OR('1. Input timeliness data'!$Y19="NA",'1. Input timeliness data'!$O19="NA")),"NA",_xlfn.DAYS('1. Input timeliness data'!$Y19,'1. Input timeliness data'!$O19)))</f>
        <v>Missing</v>
      </c>
      <c r="N18" s="143" t="str">
        <f>IF((OR('1. Input timeliness data'!$Z19="",'1. Input timeliness data'!$O19="")),"Missing",IF((OR('1. Input timeliness data'!$Z19="NA",'1. Input timeliness data'!$O19="NA")),"NA",_xlfn.DAYS('1. Input timeliness data'!$Z19,'1. Input timeliness data'!$O19)))</f>
        <v>Missing</v>
      </c>
      <c r="O18" s="144" t="str">
        <f>IF((OR('1. Input timeliness data'!$AA19="",'1. Input timeliness data'!$O19="")),"Missing",IF((OR('1. Input timeliness data'!$AA19="NA",'1. Input timeliness data'!$O19="NA")),"NA",_xlfn.DAYS('1. Input timeliness data'!$AA19,'1. Input timeliness data'!$O19)))</f>
        <v>Missing</v>
      </c>
      <c r="P18" s="145" t="str">
        <f>IF(COUNTIF(I18:O18,"Missing")&gt;0,"Missing",IF((OR('1. Input timeliness data'!$AB19="",'1. Input timeliness data'!$O19="")),"Missing",IF((OR('1. Input timeliness data'!$AB19="NA",'1. Input timeliness data'!$O19="NA")),"NA",_xlfn.DAYS('1. Input timeliness data'!$AB19,'1. Input timeliness data'!$O19))))</f>
        <v>Missing</v>
      </c>
      <c r="Q18" s="18"/>
    </row>
    <row r="19" spans="1:20" ht="13" x14ac:dyDescent="0.15">
      <c r="A19" s="227" t="s">
        <v>66</v>
      </c>
      <c r="B19" s="228"/>
      <c r="C19" s="228"/>
      <c r="D19" s="228"/>
      <c r="E19" s="228"/>
      <c r="F19" s="229"/>
      <c r="G19" s="137">
        <f t="shared" ref="G19:P19" si="0">IFERROR(MEDIAN(G3:G18), "Missing")</f>
        <v>7</v>
      </c>
      <c r="H19" s="138">
        <f t="shared" si="0"/>
        <v>1</v>
      </c>
      <c r="I19" s="139">
        <f t="shared" si="0"/>
        <v>1</v>
      </c>
      <c r="J19" s="139">
        <f t="shared" si="0"/>
        <v>7</v>
      </c>
      <c r="K19" s="139">
        <f t="shared" si="0"/>
        <v>7</v>
      </c>
      <c r="L19" s="139">
        <f t="shared" si="0"/>
        <v>7</v>
      </c>
      <c r="M19" s="139">
        <f t="shared" si="0"/>
        <v>7</v>
      </c>
      <c r="N19" s="139">
        <f t="shared" si="0"/>
        <v>7</v>
      </c>
      <c r="O19" s="140">
        <f t="shared" si="0"/>
        <v>7</v>
      </c>
      <c r="P19" s="138">
        <f t="shared" si="0"/>
        <v>7</v>
      </c>
      <c r="Q19" s="18"/>
    </row>
    <row r="20" spans="1:20" ht="13" x14ac:dyDescent="0.15">
      <c r="A20" s="227" t="s">
        <v>67</v>
      </c>
      <c r="B20" s="228"/>
      <c r="C20" s="228"/>
      <c r="D20" s="228"/>
      <c r="E20" s="228"/>
      <c r="F20" s="229"/>
      <c r="G20" s="113">
        <f>IFERROR((COUNTIF(G3:G18,"&lt;=7")/COUNT(G3:G18)),"Missing")</f>
        <v>1</v>
      </c>
      <c r="H20" s="112">
        <f>IFERROR((COUNTIF(H3:H18,"&lt;=1")/COUNT(H3:H18)),"Missing")</f>
        <v>1</v>
      </c>
      <c r="I20" s="20">
        <f t="shared" ref="I20:P20" si="1">IFERROR((COUNTIF(I3:I18,"&lt;=7")/COUNT(I3:I18)),"Missing")</f>
        <v>1</v>
      </c>
      <c r="J20" s="20">
        <f t="shared" si="1"/>
        <v>1</v>
      </c>
      <c r="K20" s="20">
        <f t="shared" si="1"/>
        <v>1</v>
      </c>
      <c r="L20" s="20">
        <f t="shared" si="1"/>
        <v>1</v>
      </c>
      <c r="M20" s="20">
        <f t="shared" si="1"/>
        <v>1</v>
      </c>
      <c r="N20" s="20">
        <f t="shared" si="1"/>
        <v>1</v>
      </c>
      <c r="O20" s="115">
        <f t="shared" si="1"/>
        <v>1</v>
      </c>
      <c r="P20" s="112">
        <f t="shared" si="1"/>
        <v>1</v>
      </c>
      <c r="Q20" s="18"/>
    </row>
    <row r="21" spans="1:20" s="33" customFormat="1" ht="11.25" customHeight="1" x14ac:dyDescent="0.15">
      <c r="A21" s="225" t="s">
        <v>49</v>
      </c>
      <c r="B21" s="225"/>
      <c r="C21" s="225"/>
      <c r="D21" s="225"/>
      <c r="E21" s="225"/>
      <c r="F21" s="225"/>
      <c r="G21" s="225"/>
      <c r="H21" s="127"/>
      <c r="I21" s="127"/>
      <c r="J21" s="127"/>
      <c r="K21" s="127"/>
      <c r="L21" s="127"/>
      <c r="M21" s="127"/>
      <c r="N21" s="127"/>
      <c r="O21" s="127"/>
      <c r="P21" s="127"/>
      <c r="Q21" s="127"/>
    </row>
    <row r="22" spans="1:20" ht="13" customHeight="1" x14ac:dyDescent="0.15">
      <c r="A22" s="199" t="s">
        <v>50</v>
      </c>
      <c r="B22" s="199"/>
      <c r="C22" s="199"/>
      <c r="D22" s="199"/>
      <c r="E22" s="199"/>
      <c r="F22" s="199"/>
      <c r="G22" s="199"/>
      <c r="H22" s="199"/>
      <c r="I22" s="199"/>
      <c r="J22" s="199"/>
      <c r="K22" s="199"/>
      <c r="L22" s="199"/>
      <c r="M22" s="199"/>
      <c r="N22" s="199"/>
      <c r="O22" s="199"/>
      <c r="P22" s="199"/>
      <c r="Q22" s="199"/>
    </row>
    <row r="23" spans="1:20" ht="13" x14ac:dyDescent="0.15">
      <c r="A23" s="200" t="s">
        <v>51</v>
      </c>
      <c r="B23" s="200"/>
      <c r="C23" s="200"/>
      <c r="D23" s="200"/>
      <c r="E23" s="200"/>
      <c r="F23" s="200"/>
      <c r="G23" s="200"/>
      <c r="H23" s="200"/>
      <c r="I23" s="200"/>
      <c r="J23" s="200"/>
      <c r="K23" s="200"/>
      <c r="L23" s="200"/>
      <c r="M23" s="200"/>
      <c r="N23" s="200"/>
      <c r="O23" s="200"/>
      <c r="P23" s="200"/>
      <c r="Q23" s="200"/>
    </row>
    <row r="24" spans="1:20" ht="13" x14ac:dyDescent="0.15">
      <c r="A24" s="200" t="s">
        <v>52</v>
      </c>
      <c r="B24" s="200"/>
      <c r="C24" s="200"/>
      <c r="D24" s="200"/>
      <c r="E24" s="200"/>
      <c r="F24" s="200"/>
      <c r="G24" s="200"/>
      <c r="H24" s="200"/>
      <c r="I24" s="200"/>
      <c r="J24" s="200"/>
      <c r="K24" s="200"/>
      <c r="L24" s="200"/>
      <c r="M24" s="200"/>
      <c r="N24" s="200"/>
      <c r="O24" s="200"/>
      <c r="P24" s="200"/>
      <c r="Q24" s="200"/>
    </row>
    <row r="26" spans="1:20" ht="15.75" customHeight="1" x14ac:dyDescent="0.15">
      <c r="A26" s="40"/>
      <c r="B26" s="124" t="s">
        <v>68</v>
      </c>
      <c r="C26" s="124"/>
      <c r="D26" s="31"/>
      <c r="E26" s="25"/>
      <c r="F26" s="25"/>
      <c r="G26" s="25"/>
      <c r="H26" s="25"/>
      <c r="I26" s="25"/>
      <c r="J26" s="25"/>
      <c r="K26" s="41"/>
    </row>
    <row r="27" spans="1:20" ht="15.75" customHeight="1" x14ac:dyDescent="0.15">
      <c r="A27" s="42"/>
      <c r="B27" s="30" t="s">
        <v>69</v>
      </c>
      <c r="C27" s="37" t="s">
        <v>70</v>
      </c>
      <c r="D27" s="38"/>
      <c r="E27" s="38"/>
      <c r="F27" s="38"/>
      <c r="G27" s="38"/>
      <c r="H27" s="38"/>
      <c r="I27" s="38"/>
      <c r="J27" s="39"/>
      <c r="K27" s="149"/>
      <c r="M27" s="130"/>
      <c r="N27" s="130"/>
      <c r="O27" s="132"/>
      <c r="Q27" s="132"/>
      <c r="R27" s="130"/>
      <c r="S27" s="132"/>
      <c r="T27" s="132"/>
    </row>
    <row r="28" spans="1:20" ht="15.75" customHeight="1" x14ac:dyDescent="0.15">
      <c r="A28" s="43"/>
      <c r="B28" s="26" t="s">
        <v>71</v>
      </c>
      <c r="C28" s="106" t="s">
        <v>72</v>
      </c>
      <c r="D28" s="107"/>
      <c r="E28" s="107"/>
      <c r="F28" s="107"/>
      <c r="G28" s="107"/>
      <c r="H28" s="107"/>
      <c r="I28" s="107"/>
      <c r="J28" s="108"/>
      <c r="M28" s="130"/>
      <c r="N28" s="131"/>
      <c r="O28" s="131"/>
      <c r="Q28" s="130"/>
      <c r="R28" s="133"/>
      <c r="S28" s="133"/>
      <c r="T28" s="133"/>
    </row>
    <row r="29" spans="1:20" ht="15.75" customHeight="1" x14ac:dyDescent="0.15">
      <c r="A29" s="44"/>
      <c r="B29" s="134" t="s">
        <v>73</v>
      </c>
      <c r="C29" s="106" t="s">
        <v>74</v>
      </c>
      <c r="D29" s="107"/>
      <c r="E29" s="107"/>
      <c r="F29" s="107"/>
      <c r="G29" s="107"/>
      <c r="H29" s="107"/>
      <c r="I29" s="107"/>
      <c r="J29" s="108"/>
      <c r="M29" s="130"/>
      <c r="N29" s="130"/>
      <c r="O29" s="130"/>
      <c r="Q29" s="130"/>
    </row>
    <row r="30" spans="1:20" ht="13" x14ac:dyDescent="0.15">
      <c r="A30" s="44"/>
      <c r="B30" s="27" t="s">
        <v>75</v>
      </c>
      <c r="C30" s="106" t="s">
        <v>76</v>
      </c>
      <c r="D30" s="107"/>
      <c r="E30" s="107"/>
      <c r="F30" s="107"/>
      <c r="G30" s="107"/>
      <c r="H30" s="107"/>
      <c r="I30" s="107"/>
      <c r="J30" s="108"/>
      <c r="M30" s="130"/>
      <c r="N30" s="130"/>
      <c r="O30" s="130"/>
      <c r="Q30" s="130"/>
    </row>
    <row r="31" spans="1:20" ht="15.75" customHeight="1" x14ac:dyDescent="0.15">
      <c r="A31" s="43"/>
      <c r="B31" s="28" t="s">
        <v>77</v>
      </c>
      <c r="C31" s="106" t="s">
        <v>78</v>
      </c>
      <c r="D31" s="107"/>
      <c r="E31" s="107"/>
      <c r="F31" s="107"/>
      <c r="G31" s="107"/>
      <c r="H31" s="107"/>
      <c r="I31" s="107"/>
      <c r="J31" s="108"/>
      <c r="M31" s="130"/>
      <c r="N31" s="130"/>
      <c r="O31" s="130"/>
      <c r="Q31" s="130"/>
      <c r="R31" s="133"/>
      <c r="S31" s="133"/>
      <c r="T31" s="133"/>
    </row>
    <row r="32" spans="1:20" ht="15.75" customHeight="1" x14ac:dyDescent="0.15">
      <c r="A32" s="43"/>
      <c r="B32" s="29" t="s">
        <v>79</v>
      </c>
      <c r="C32" s="106" t="s">
        <v>80</v>
      </c>
      <c r="D32" s="107"/>
      <c r="E32" s="107"/>
      <c r="F32" s="107"/>
      <c r="G32" s="107"/>
      <c r="H32" s="107"/>
      <c r="I32" s="107"/>
      <c r="J32" s="108"/>
      <c r="M32" s="130"/>
      <c r="N32" s="131"/>
      <c r="O32" s="131"/>
    </row>
    <row r="33" spans="1:11" ht="13" x14ac:dyDescent="0.15">
      <c r="E33" s="2"/>
      <c r="F33" s="2"/>
      <c r="G33" s="2"/>
      <c r="H33" s="2"/>
      <c r="I33" s="2"/>
      <c r="J33" s="2"/>
    </row>
    <row r="34" spans="1:11" ht="13" x14ac:dyDescent="0.15">
      <c r="A34" s="41"/>
      <c r="B34" s="124" t="s">
        <v>81</v>
      </c>
      <c r="C34" s="124"/>
      <c r="D34" s="25"/>
      <c r="E34" s="25"/>
      <c r="F34" s="25"/>
      <c r="G34" s="25"/>
      <c r="H34" s="25"/>
      <c r="I34" s="25"/>
      <c r="J34" s="25"/>
      <c r="K34" s="41"/>
    </row>
    <row r="35" spans="1:11" ht="7" customHeight="1" x14ac:dyDescent="0.15">
      <c r="A35" s="40"/>
      <c r="B35" s="100"/>
      <c r="C35" s="101"/>
      <c r="D35" s="101"/>
      <c r="E35" s="101"/>
      <c r="F35" s="102"/>
      <c r="G35" s="102"/>
      <c r="H35" s="102"/>
      <c r="I35" s="102"/>
      <c r="J35" s="103"/>
    </row>
    <row r="36" spans="1:11" ht="25" customHeight="1" x14ac:dyDescent="0.15">
      <c r="A36" s="40"/>
      <c r="B36" s="220" t="s">
        <v>82</v>
      </c>
      <c r="C36" s="221"/>
      <c r="D36" s="221"/>
      <c r="E36" s="222"/>
      <c r="F36" s="128">
        <f>MAX(A4:A19)</f>
        <v>15</v>
      </c>
      <c r="G36" s="223" t="s">
        <v>83</v>
      </c>
      <c r="H36" s="224"/>
      <c r="I36" s="224"/>
      <c r="J36" s="224"/>
    </row>
    <row r="37" spans="1:11" ht="7" customHeight="1" x14ac:dyDescent="0.15">
      <c r="B37" s="105"/>
      <c r="C37" s="90"/>
      <c r="D37" s="90"/>
      <c r="E37" s="90"/>
      <c r="F37" s="99"/>
      <c r="G37" s="216"/>
      <c r="H37" s="216"/>
      <c r="I37" s="216"/>
      <c r="J37" s="217"/>
    </row>
    <row r="38" spans="1:11" ht="13" x14ac:dyDescent="0.15">
      <c r="A38" s="40"/>
      <c r="B38" s="104" t="s">
        <v>84</v>
      </c>
      <c r="C38" s="92"/>
      <c r="D38" s="92"/>
      <c r="E38" s="92"/>
      <c r="F38" s="92"/>
      <c r="G38" s="218"/>
      <c r="H38" s="218"/>
      <c r="I38" s="218"/>
      <c r="J38" s="219"/>
    </row>
    <row r="39" spans="1:11" ht="13" x14ac:dyDescent="0.15">
      <c r="A39" s="40"/>
      <c r="B39" s="94"/>
      <c r="C39" s="95" t="s">
        <v>85</v>
      </c>
      <c r="D39" s="96" t="s">
        <v>86</v>
      </c>
      <c r="E39" s="97" t="s">
        <v>87</v>
      </c>
      <c r="F39" s="98" t="s">
        <v>88</v>
      </c>
      <c r="G39" s="218"/>
      <c r="H39" s="218"/>
      <c r="I39" s="218"/>
      <c r="J39" s="219"/>
    </row>
    <row r="40" spans="1:11" ht="28" x14ac:dyDescent="0.15">
      <c r="A40" s="40"/>
      <c r="B40" s="93" t="s">
        <v>89</v>
      </c>
      <c r="C40" s="150">
        <f>COUNTIF(G3:G18,"&lt;=7")</f>
        <v>15</v>
      </c>
      <c r="D40" s="151">
        <f>COUNTIF(H3:H18,"&lt;=1")</f>
        <v>15</v>
      </c>
      <c r="E40" s="152">
        <f>COUNTIF(P3:P18,"&lt;=7")</f>
        <v>15</v>
      </c>
      <c r="F40" s="128">
        <f>COUNTIFS(G3:G18,"&lt;=7",H3:H18,"&lt;=1",P3:P18,"&lt;=7")</f>
        <v>15</v>
      </c>
      <c r="G40" s="218"/>
      <c r="H40" s="218"/>
      <c r="I40" s="218"/>
      <c r="J40" s="219"/>
    </row>
    <row r="41" spans="1:11" ht="28" x14ac:dyDescent="0.15">
      <c r="A41" s="40"/>
      <c r="B41" s="93" t="s">
        <v>90</v>
      </c>
      <c r="C41" s="162">
        <f>C40/F36</f>
        <v>1</v>
      </c>
      <c r="D41" s="163">
        <f>D40/F36</f>
        <v>1</v>
      </c>
      <c r="E41" s="164">
        <f>E40/F36</f>
        <v>1</v>
      </c>
      <c r="F41" s="129">
        <f>F40/F36</f>
        <v>1</v>
      </c>
      <c r="G41" s="218"/>
      <c r="H41" s="218"/>
      <c r="I41" s="218"/>
      <c r="J41" s="219"/>
    </row>
    <row r="42" spans="1:11" ht="9" customHeight="1" x14ac:dyDescent="0.15">
      <c r="B42" s="105"/>
      <c r="C42" s="91"/>
      <c r="D42" s="91"/>
      <c r="E42" s="91"/>
      <c r="F42" s="90"/>
      <c r="G42" s="218"/>
      <c r="H42" s="218"/>
      <c r="I42" s="218"/>
      <c r="J42" s="219"/>
    </row>
    <row r="43" spans="1:11" ht="13" x14ac:dyDescent="0.15">
      <c r="B43" s="155" t="s">
        <v>91</v>
      </c>
      <c r="C43" s="154"/>
      <c r="D43" s="154"/>
      <c r="E43" s="154"/>
      <c r="F43" s="154"/>
      <c r="G43" s="154"/>
      <c r="H43" s="154"/>
      <c r="I43" s="154"/>
      <c r="J43" s="235"/>
    </row>
    <row r="44" spans="1:11" ht="13" x14ac:dyDescent="0.15">
      <c r="B44" s="94"/>
      <c r="C44" s="153" t="s">
        <v>92</v>
      </c>
      <c r="D44" s="153" t="s">
        <v>93</v>
      </c>
      <c r="E44" s="153" t="s">
        <v>94</v>
      </c>
      <c r="F44" s="153" t="s">
        <v>95</v>
      </c>
      <c r="G44" s="153" t="s">
        <v>96</v>
      </c>
      <c r="H44" s="153" t="s">
        <v>97</v>
      </c>
      <c r="I44" s="153" t="s">
        <v>98</v>
      </c>
      <c r="J44" s="236"/>
    </row>
    <row r="45" spans="1:11" ht="15.75" customHeight="1" x14ac:dyDescent="0.15">
      <c r="B45" s="93" t="s">
        <v>89</v>
      </c>
      <c r="C45" s="147">
        <f>COUNTIF(I3:I18,"&lt;=7")</f>
        <v>15</v>
      </c>
      <c r="D45" s="147">
        <f>COUNTIF(J3:J18,"&lt;=7")</f>
        <v>15</v>
      </c>
      <c r="E45" s="147">
        <f t="shared" ref="E45:I45" si="2">COUNTIF(K3:K18,"&lt;=7")</f>
        <v>15</v>
      </c>
      <c r="F45" s="147">
        <f t="shared" si="2"/>
        <v>15</v>
      </c>
      <c r="G45" s="147">
        <f t="shared" si="2"/>
        <v>15</v>
      </c>
      <c r="H45" s="147">
        <f t="shared" si="2"/>
        <v>15</v>
      </c>
      <c r="I45" s="147">
        <f t="shared" si="2"/>
        <v>15</v>
      </c>
      <c r="J45" s="147"/>
    </row>
    <row r="46" spans="1:11" ht="15.75" customHeight="1" x14ac:dyDescent="0.15">
      <c r="B46" s="93" t="s">
        <v>90</v>
      </c>
      <c r="C46" s="148">
        <f t="shared" ref="C46:I46" si="3">I20</f>
        <v>1</v>
      </c>
      <c r="D46" s="148">
        <f t="shared" si="3"/>
        <v>1</v>
      </c>
      <c r="E46" s="148">
        <f t="shared" si="3"/>
        <v>1</v>
      </c>
      <c r="F46" s="148">
        <f t="shared" si="3"/>
        <v>1</v>
      </c>
      <c r="G46" s="148">
        <f t="shared" si="3"/>
        <v>1</v>
      </c>
      <c r="H46" s="148">
        <f t="shared" si="3"/>
        <v>1</v>
      </c>
      <c r="I46" s="148">
        <f t="shared" si="3"/>
        <v>1</v>
      </c>
      <c r="J46" s="148"/>
    </row>
    <row r="47" spans="1:11" ht="15.75" customHeight="1" x14ac:dyDescent="0.15">
      <c r="B47" s="93" t="s">
        <v>99</v>
      </c>
      <c r="C47" s="147">
        <f t="shared" ref="C47:I47" si="4">I19</f>
        <v>1</v>
      </c>
      <c r="D47" s="147">
        <f t="shared" si="4"/>
        <v>7</v>
      </c>
      <c r="E47" s="147">
        <f t="shared" si="4"/>
        <v>7</v>
      </c>
      <c r="F47" s="147">
        <f t="shared" si="4"/>
        <v>7</v>
      </c>
      <c r="G47" s="147">
        <f t="shared" si="4"/>
        <v>7</v>
      </c>
      <c r="H47" s="147">
        <f t="shared" si="4"/>
        <v>7</v>
      </c>
      <c r="I47" s="147">
        <f t="shared" si="4"/>
        <v>7</v>
      </c>
      <c r="J47" s="147"/>
    </row>
  </sheetData>
  <mergeCells count="11">
    <mergeCell ref="A22:Q22"/>
    <mergeCell ref="A21:G21"/>
    <mergeCell ref="I1:P1"/>
    <mergeCell ref="A19:F19"/>
    <mergeCell ref="A20:F20"/>
    <mergeCell ref="B1:F1"/>
    <mergeCell ref="G37:J42"/>
    <mergeCell ref="B36:E36"/>
    <mergeCell ref="A23:Q23"/>
    <mergeCell ref="A24:Q24"/>
    <mergeCell ref="G36:J36"/>
  </mergeCells>
  <phoneticPr fontId="2" type="noConversion"/>
  <conditionalFormatting sqref="B38">
    <cfRule type="containsText" dxfId="23" priority="12" operator="containsText" text="Input B40">
      <formula>NOT(ISERROR(SEARCH("Input B40",B38)))</formula>
    </cfRule>
  </conditionalFormatting>
  <conditionalFormatting sqref="B41 C42:E42 B45:B47">
    <cfRule type="containsText" dxfId="22" priority="14" operator="containsText" text="Input B40">
      <formula>NOT(ISERROR(SEARCH("Input B40",B41)))</formula>
    </cfRule>
  </conditionalFormatting>
  <conditionalFormatting sqref="B43:C43">
    <cfRule type="containsText" dxfId="21" priority="1" operator="containsText" text="Input B40">
      <formula>NOT(ISERROR(SEARCH("Input B40",B43)))</formula>
    </cfRule>
  </conditionalFormatting>
  <conditionalFormatting sqref="G3:G18 I3:P18">
    <cfRule type="cellIs" dxfId="20" priority="43" operator="lessThanOrEqual">
      <formula>7</formula>
    </cfRule>
    <cfRule type="cellIs" dxfId="19" priority="46" operator="greaterThan">
      <formula>7</formula>
    </cfRule>
  </conditionalFormatting>
  <conditionalFormatting sqref="G19 I19:P19">
    <cfRule type="cellIs" dxfId="18" priority="44" operator="lessThanOrEqual">
      <formula>7</formula>
    </cfRule>
    <cfRule type="cellIs" dxfId="17" priority="45" operator="greaterThan">
      <formula>7</formula>
    </cfRule>
  </conditionalFormatting>
  <conditionalFormatting sqref="G3:P19">
    <cfRule type="containsText" dxfId="16" priority="16" stopIfTrue="1" operator="containsText" text="Missing">
      <formula>NOT(ISERROR(SEARCH("Missing",G3)))</formula>
    </cfRule>
    <cfRule type="containsText" dxfId="15" priority="38" stopIfTrue="1" operator="containsText" text="NA">
      <formula>NOT(ISERROR(SEARCH("NA",G3)))</formula>
    </cfRule>
  </conditionalFormatting>
  <conditionalFormatting sqref="H3:H18">
    <cfRule type="cellIs" dxfId="14" priority="48" stopIfTrue="1" operator="lessThanOrEqual">
      <formula>1</formula>
    </cfRule>
    <cfRule type="cellIs" dxfId="13" priority="85" operator="greaterThan">
      <formula>1</formula>
    </cfRule>
  </conditionalFormatting>
  <conditionalFormatting sqref="H19">
    <cfRule type="cellIs" dxfId="12" priority="17" stopIfTrue="1" operator="lessThanOrEqual">
      <formula>1</formula>
    </cfRule>
    <cfRule type="cellIs" dxfId="11" priority="18" operator="greaterThan">
      <formula>1</formula>
    </cfRule>
  </conditionalFormatting>
  <conditionalFormatting sqref="G19:P20">
    <cfRule type="containsText" dxfId="10" priority="15" operator="containsText" text="Missing">
      <formula>NOT(ISERROR(SEARCH("Missing",G19)))</formula>
    </cfRule>
  </conditionalFormatting>
  <pageMargins left="0" right="0" top="0" bottom="0" header="0" footer="0"/>
  <pageSetup paperSize="9" orientation="portrait" horizontalDpi="0" verticalDpi="0"/>
  <ignoredErrors>
    <ignoredError sqref="H20" formula="1"/>
  </ignoredErrors>
  <drawing r:id="rId1"/>
  <extLst>
    <ext xmlns:x14="http://schemas.microsoft.com/office/spreadsheetml/2009/9/main" uri="{78C0D931-6437-407d-A8EE-F0AAD7539E65}">
      <x14:conditionalFormattings>
        <x14:conditionalFormatting xmlns:xm="http://schemas.microsoft.com/office/excel/2006/main">
          <x14:cfRule type="iconSet" priority="22" id="{1437F5D9-4B35-2846-B294-1FDEAB04651B}">
            <x14:iconSet custom="1">
              <x14:cfvo type="percent">
                <xm:f>0</xm:f>
              </x14:cfvo>
              <x14:cfvo type="num">
                <xm:f>-9999</xm:f>
              </x14:cfvo>
              <x14:cfvo type="num">
                <xm:f>0</xm:f>
              </x14:cfvo>
              <x14:cfIcon iconSet="NoIcons" iconId="0"/>
              <x14:cfIcon iconSet="3Symbols" iconId="1"/>
              <x14:cfIcon iconSet="NoIcons" iconId="0"/>
            </x14:iconSet>
          </x14:cfRule>
          <xm:sqref>G3:P19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472F7-83FB-6C41-BADA-309D7EF1381A}">
  <sheetPr>
    <tabColor theme="7" tint="0.79998168889431442"/>
  </sheetPr>
  <dimension ref="A1:H30"/>
  <sheetViews>
    <sheetView zoomScaleNormal="100" workbookViewId="0">
      <selection sqref="A1:XFD1"/>
    </sheetView>
  </sheetViews>
  <sheetFormatPr baseColWidth="10" defaultColWidth="10.83203125" defaultRowHeight="11" x14ac:dyDescent="0.15"/>
  <cols>
    <col min="1" max="1" width="15.6640625" style="5" customWidth="1"/>
    <col min="2" max="2" width="18.83203125" style="5" bestFit="1" customWidth="1"/>
    <col min="3" max="3" width="11" style="5" customWidth="1"/>
    <col min="4" max="4" width="21.33203125" style="5" customWidth="1"/>
    <col min="5" max="5" width="14" style="5" bestFit="1" customWidth="1"/>
    <col min="6" max="6" width="14.33203125" style="5" customWidth="1"/>
    <col min="7" max="7" width="22.5" style="5" customWidth="1"/>
    <col min="8" max="8" width="31" style="5" customWidth="1"/>
    <col min="9" max="16384" width="10.83203125" style="5"/>
  </cols>
  <sheetData>
    <row r="1" spans="1:8" s="181" customFormat="1" ht="34" customHeight="1" x14ac:dyDescent="0.15">
      <c r="A1" s="179" t="s">
        <v>100</v>
      </c>
      <c r="B1" s="180" t="s">
        <v>101</v>
      </c>
      <c r="C1" s="179" t="s">
        <v>102</v>
      </c>
      <c r="D1" s="180" t="s">
        <v>103</v>
      </c>
      <c r="E1" s="180" t="s">
        <v>104</v>
      </c>
      <c r="F1" s="180" t="s">
        <v>105</v>
      </c>
      <c r="G1" s="179" t="s">
        <v>106</v>
      </c>
      <c r="H1" s="180" t="s">
        <v>107</v>
      </c>
    </row>
    <row r="2" spans="1:8" s="45" customFormat="1" x14ac:dyDescent="0.15">
      <c r="A2" s="50" t="s">
        <v>44</v>
      </c>
      <c r="B2" s="50" t="s">
        <v>44</v>
      </c>
      <c r="C2" s="50" t="s">
        <v>65</v>
      </c>
      <c r="D2" s="52" t="s">
        <v>108</v>
      </c>
      <c r="E2" s="53">
        <v>44562</v>
      </c>
      <c r="F2" s="53">
        <v>44562</v>
      </c>
      <c r="G2" s="51" t="s">
        <v>109</v>
      </c>
      <c r="H2" s="47"/>
    </row>
    <row r="3" spans="1:8" s="45" customFormat="1" x14ac:dyDescent="0.15">
      <c r="A3" s="47" t="s">
        <v>44</v>
      </c>
      <c r="B3" s="47" t="s">
        <v>44</v>
      </c>
      <c r="C3" s="50" t="s">
        <v>65</v>
      </c>
      <c r="D3" s="32" t="s">
        <v>108</v>
      </c>
      <c r="E3" s="46">
        <v>44562</v>
      </c>
      <c r="F3" s="46">
        <v>44562</v>
      </c>
      <c r="G3" s="48" t="s">
        <v>110</v>
      </c>
      <c r="H3" s="47"/>
    </row>
    <row r="4" spans="1:8" s="45" customFormat="1" x14ac:dyDescent="0.15">
      <c r="A4" s="47" t="s">
        <v>44</v>
      </c>
      <c r="B4" s="47" t="s">
        <v>44</v>
      </c>
      <c r="C4" s="50" t="s">
        <v>65</v>
      </c>
      <c r="D4" s="32" t="s">
        <v>108</v>
      </c>
      <c r="E4" s="46">
        <v>44562</v>
      </c>
      <c r="F4" s="46">
        <v>44562</v>
      </c>
      <c r="G4" s="48" t="s">
        <v>111</v>
      </c>
      <c r="H4" s="47"/>
    </row>
    <row r="5" spans="1:8" s="45" customFormat="1" x14ac:dyDescent="0.15">
      <c r="A5" s="47" t="s">
        <v>44</v>
      </c>
      <c r="B5" s="47" t="s">
        <v>44</v>
      </c>
      <c r="C5" s="50" t="s">
        <v>65</v>
      </c>
      <c r="D5" s="32" t="s">
        <v>108</v>
      </c>
      <c r="E5" s="46">
        <v>44562</v>
      </c>
      <c r="F5" s="46">
        <v>44562</v>
      </c>
      <c r="G5" s="48" t="s">
        <v>112</v>
      </c>
      <c r="H5" s="47"/>
    </row>
    <row r="6" spans="1:8" s="45" customFormat="1" x14ac:dyDescent="0.15">
      <c r="A6" s="47" t="s">
        <v>44</v>
      </c>
      <c r="B6" s="47" t="s">
        <v>44</v>
      </c>
      <c r="C6" s="50" t="s">
        <v>65</v>
      </c>
      <c r="D6" s="32" t="s">
        <v>108</v>
      </c>
      <c r="E6" s="46">
        <v>44562</v>
      </c>
      <c r="F6" s="46">
        <v>44562</v>
      </c>
      <c r="G6" s="48" t="s">
        <v>113</v>
      </c>
    </row>
    <row r="7" spans="1:8" s="45" customFormat="1" x14ac:dyDescent="0.15">
      <c r="A7" s="47" t="s">
        <v>44</v>
      </c>
      <c r="B7" s="47" t="s">
        <v>44</v>
      </c>
      <c r="C7" s="50" t="s">
        <v>65</v>
      </c>
      <c r="D7" s="32" t="s">
        <v>108</v>
      </c>
      <c r="E7" s="46">
        <v>44562</v>
      </c>
      <c r="F7" s="46">
        <v>44562</v>
      </c>
      <c r="G7" s="48"/>
    </row>
    <row r="8" spans="1:8" s="45" customFormat="1" x14ac:dyDescent="0.15">
      <c r="A8" s="47" t="s">
        <v>44</v>
      </c>
      <c r="B8" s="47" t="s">
        <v>44</v>
      </c>
      <c r="C8" s="50" t="s">
        <v>65</v>
      </c>
      <c r="D8" s="32" t="s">
        <v>108</v>
      </c>
      <c r="E8" s="46">
        <v>44562</v>
      </c>
      <c r="F8" s="46">
        <v>44562</v>
      </c>
      <c r="G8" s="48"/>
    </row>
    <row r="9" spans="1:8" s="45" customFormat="1" x14ac:dyDescent="0.15">
      <c r="A9" s="47" t="s">
        <v>44</v>
      </c>
      <c r="B9" s="47" t="s">
        <v>44</v>
      </c>
      <c r="C9" s="50" t="s">
        <v>65</v>
      </c>
      <c r="D9" s="32" t="s">
        <v>108</v>
      </c>
      <c r="E9" s="46">
        <v>44562</v>
      </c>
      <c r="F9" s="46">
        <v>44562</v>
      </c>
      <c r="G9" s="48"/>
    </row>
    <row r="10" spans="1:8" s="45" customFormat="1" x14ac:dyDescent="0.15">
      <c r="A10" s="47" t="s">
        <v>44</v>
      </c>
      <c r="B10" s="47" t="s">
        <v>44</v>
      </c>
      <c r="C10" s="50" t="s">
        <v>65</v>
      </c>
      <c r="D10" s="32" t="s">
        <v>108</v>
      </c>
      <c r="E10" s="46">
        <v>44562</v>
      </c>
      <c r="F10" s="46">
        <v>44562</v>
      </c>
      <c r="G10" s="48"/>
    </row>
    <row r="11" spans="1:8" s="45" customFormat="1" x14ac:dyDescent="0.15">
      <c r="A11" s="47" t="s">
        <v>44</v>
      </c>
      <c r="B11" s="47" t="s">
        <v>44</v>
      </c>
      <c r="C11" s="50" t="s">
        <v>65</v>
      </c>
      <c r="D11" s="32" t="s">
        <v>108</v>
      </c>
      <c r="E11" s="46">
        <v>44562</v>
      </c>
      <c r="F11" s="46">
        <v>44562</v>
      </c>
      <c r="G11" s="48"/>
    </row>
    <row r="12" spans="1:8" s="45" customFormat="1" x14ac:dyDescent="0.15">
      <c r="A12" s="47" t="s">
        <v>44</v>
      </c>
      <c r="B12" s="47" t="s">
        <v>44</v>
      </c>
      <c r="C12" s="50" t="s">
        <v>65</v>
      </c>
      <c r="D12" s="32" t="s">
        <v>108</v>
      </c>
      <c r="E12" s="46">
        <v>44562</v>
      </c>
      <c r="F12" s="46">
        <v>44562</v>
      </c>
      <c r="G12" s="48"/>
    </row>
    <row r="13" spans="1:8" s="45" customFormat="1" x14ac:dyDescent="0.15">
      <c r="A13" s="47" t="s">
        <v>44</v>
      </c>
      <c r="B13" s="47" t="s">
        <v>44</v>
      </c>
      <c r="C13" s="50" t="s">
        <v>65</v>
      </c>
      <c r="D13" s="32" t="s">
        <v>108</v>
      </c>
      <c r="E13" s="46">
        <v>44562</v>
      </c>
      <c r="F13" s="46">
        <v>44562</v>
      </c>
      <c r="G13" s="48"/>
    </row>
    <row r="14" spans="1:8" s="45" customFormat="1" x14ac:dyDescent="0.15">
      <c r="A14" s="47" t="s">
        <v>44</v>
      </c>
      <c r="B14" s="47" t="s">
        <v>44</v>
      </c>
      <c r="C14" s="50" t="s">
        <v>65</v>
      </c>
      <c r="D14" s="32" t="s">
        <v>108</v>
      </c>
      <c r="E14" s="46">
        <v>44562</v>
      </c>
      <c r="F14" s="46">
        <v>44562</v>
      </c>
      <c r="G14" s="48"/>
    </row>
    <row r="15" spans="1:8" s="45" customFormat="1" x14ac:dyDescent="0.15">
      <c r="A15" s="47" t="s">
        <v>44</v>
      </c>
      <c r="B15" s="47" t="s">
        <v>44</v>
      </c>
      <c r="C15" s="50" t="s">
        <v>65</v>
      </c>
      <c r="D15" s="32" t="s">
        <v>108</v>
      </c>
      <c r="E15" s="46">
        <v>44562</v>
      </c>
      <c r="F15" s="46">
        <v>44562</v>
      </c>
      <c r="G15" s="48"/>
    </row>
    <row r="16" spans="1:8" s="45" customFormat="1" x14ac:dyDescent="0.15">
      <c r="A16" s="47" t="s">
        <v>44</v>
      </c>
      <c r="B16" s="47" t="s">
        <v>44</v>
      </c>
      <c r="C16" s="50" t="s">
        <v>65</v>
      </c>
      <c r="D16" s="32" t="s">
        <v>108</v>
      </c>
      <c r="E16" s="46">
        <v>44562</v>
      </c>
      <c r="F16" s="46">
        <v>44562</v>
      </c>
      <c r="G16" s="48"/>
    </row>
    <row r="17" spans="1:8" s="45" customFormat="1" x14ac:dyDescent="0.15">
      <c r="A17" s="47" t="s">
        <v>44</v>
      </c>
      <c r="B17" s="47" t="s">
        <v>44</v>
      </c>
      <c r="C17" s="50" t="s">
        <v>65</v>
      </c>
      <c r="D17" s="32" t="s">
        <v>108</v>
      </c>
      <c r="E17" s="46">
        <v>44562</v>
      </c>
      <c r="F17" s="46">
        <v>44562</v>
      </c>
      <c r="G17" s="48"/>
    </row>
    <row r="18" spans="1:8" s="45" customFormat="1" x14ac:dyDescent="0.15">
      <c r="A18" s="47" t="s">
        <v>44</v>
      </c>
      <c r="B18" s="47" t="s">
        <v>44</v>
      </c>
      <c r="C18" s="50" t="s">
        <v>65</v>
      </c>
      <c r="D18" s="32" t="s">
        <v>108</v>
      </c>
      <c r="E18" s="46">
        <v>44562</v>
      </c>
      <c r="F18" s="46">
        <v>44562</v>
      </c>
      <c r="G18" s="48"/>
    </row>
    <row r="19" spans="1:8" s="45" customFormat="1" x14ac:dyDescent="0.15">
      <c r="A19" s="47" t="s">
        <v>44</v>
      </c>
      <c r="B19" s="47" t="s">
        <v>44</v>
      </c>
      <c r="C19" s="50" t="s">
        <v>65</v>
      </c>
      <c r="D19" s="32" t="s">
        <v>108</v>
      </c>
      <c r="E19" s="46">
        <v>44562</v>
      </c>
      <c r="F19" s="46">
        <v>44562</v>
      </c>
      <c r="G19" s="48"/>
      <c r="H19" s="5"/>
    </row>
    <row r="20" spans="1:8" s="45" customFormat="1" x14ac:dyDescent="0.15">
      <c r="A20" s="47"/>
      <c r="B20" s="47"/>
      <c r="C20" s="47"/>
      <c r="D20" s="47"/>
      <c r="E20" s="47"/>
      <c r="F20" s="47"/>
      <c r="G20" s="49"/>
      <c r="H20" s="49"/>
    </row>
    <row r="21" spans="1:8" x14ac:dyDescent="0.15">
      <c r="A21" s="122" t="s">
        <v>49</v>
      </c>
      <c r="B21" s="122"/>
      <c r="C21" s="122"/>
      <c r="D21" s="122"/>
      <c r="E21" s="122"/>
      <c r="F21" s="122"/>
      <c r="G21" s="122"/>
      <c r="H21" s="122"/>
    </row>
    <row r="25" spans="1:8" x14ac:dyDescent="0.15">
      <c r="D25" s="123"/>
      <c r="G25" s="123"/>
      <c r="H25" s="123"/>
    </row>
    <row r="26" spans="1:8" x14ac:dyDescent="0.15">
      <c r="H26" s="51"/>
    </row>
    <row r="27" spans="1:8" x14ac:dyDescent="0.15">
      <c r="H27" s="48"/>
    </row>
    <row r="28" spans="1:8" x14ac:dyDescent="0.15">
      <c r="H28" s="48"/>
    </row>
    <row r="29" spans="1:8" x14ac:dyDescent="0.15">
      <c r="H29" s="48"/>
    </row>
    <row r="30" spans="1:8" x14ac:dyDescent="0.15">
      <c r="H30" s="48"/>
    </row>
  </sheetData>
  <conditionalFormatting sqref="G2:G19 G20:H20">
    <cfRule type="containsText" dxfId="9" priority="6" stopIfTrue="1" operator="containsText" text="Deferred">
      <formula>NOT(ISERROR(SEARCH("Deferred",G2)))</formula>
    </cfRule>
    <cfRule type="containsText" dxfId="8" priority="8" stopIfTrue="1" operator="containsText" text="Waiting for start date">
      <formula>NOT(ISERROR(SEARCH("Waiting for start date",G2)))</formula>
    </cfRule>
    <cfRule type="containsText" dxfId="7" priority="9" stopIfTrue="1" operator="containsText" text="In progress">
      <formula>NOT(ISERROR(SEARCH("In progress",G2)))</formula>
    </cfRule>
    <cfRule type="containsText" dxfId="6" priority="10" stopIfTrue="1" operator="containsText" text="Stuck">
      <formula>NOT(ISERROR(SEARCH("Stuck",G2)))</formula>
    </cfRule>
    <cfRule type="containsText" dxfId="5" priority="11" stopIfTrue="1" operator="containsText" text="Complete">
      <formula>NOT(ISERROR(SEARCH("Complete",G2)))</formula>
    </cfRule>
  </conditionalFormatting>
  <conditionalFormatting sqref="H26:H30">
    <cfRule type="containsText" dxfId="4" priority="1" stopIfTrue="1" operator="containsText" text="Deferred">
      <formula>NOT(ISERROR(SEARCH("Deferred",H26)))</formula>
    </cfRule>
    <cfRule type="containsText" dxfId="3" priority="2" stopIfTrue="1" operator="containsText" text="Waiting for start date">
      <formula>NOT(ISERROR(SEARCH("Waiting for start date",H26)))</formula>
    </cfRule>
    <cfRule type="containsText" dxfId="2" priority="3" stopIfTrue="1" operator="containsText" text="In progress">
      <formula>NOT(ISERROR(SEARCH("In progress",H26)))</formula>
    </cfRule>
    <cfRule type="containsText" dxfId="1" priority="4" stopIfTrue="1" operator="containsText" text="Stuck">
      <formula>NOT(ISERROR(SEARCH("Stuck",H26)))</formula>
    </cfRule>
    <cfRule type="containsText" dxfId="0" priority="5" stopIfTrue="1" operator="containsText" text="Complete">
      <formula>NOT(ISERROR(SEARCH("Complete",H26)))</formula>
    </cfRule>
  </conditionalFormatting>
  <dataValidations count="1">
    <dataValidation type="list" allowBlank="1" showInputMessage="1" showErrorMessage="1" sqref="H26:H30 G20:H20 G2:G19" xr:uid="{755C4531-49A7-AF43-9049-171237FCAAC3}">
      <formula1>"Waiting for start date,In progress,Stuck,Completed,Deferred (longer-term action)"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8B08C-638F-274A-B0AC-5082CCA12FF2}">
  <sheetPr>
    <tabColor theme="0" tint="-0.249977111117893"/>
  </sheetPr>
  <dimension ref="A1:L65"/>
  <sheetViews>
    <sheetView zoomScaleNormal="100" workbookViewId="0">
      <selection activeCell="A23" sqref="A23:B23"/>
    </sheetView>
  </sheetViews>
  <sheetFormatPr baseColWidth="10" defaultColWidth="11.5" defaultRowHeight="13" x14ac:dyDescent="0.15"/>
  <cols>
    <col min="1" max="1" width="54.5" customWidth="1"/>
    <col min="2" max="2" width="10" customWidth="1"/>
    <col min="3" max="3" width="19.83203125" customWidth="1"/>
    <col min="4" max="4" width="42.83203125" customWidth="1"/>
    <col min="5" max="5" width="17" customWidth="1"/>
    <col min="6" max="6" width="21.6640625" customWidth="1"/>
    <col min="7" max="7" width="4" customWidth="1"/>
    <col min="8" max="8" width="77.6640625" customWidth="1"/>
    <col min="9" max="9" width="64" customWidth="1"/>
    <col min="10" max="10" width="72.1640625" customWidth="1"/>
  </cols>
  <sheetData>
    <row r="1" spans="1:12" s="185" customFormat="1" ht="67" x14ac:dyDescent="0.15">
      <c r="A1" s="182" t="s">
        <v>114</v>
      </c>
      <c r="B1" s="183" t="s">
        <v>115</v>
      </c>
      <c r="C1" s="183" t="s">
        <v>116</v>
      </c>
      <c r="D1" s="183" t="s">
        <v>117</v>
      </c>
      <c r="E1" s="183" t="s">
        <v>118</v>
      </c>
      <c r="F1" s="183" t="s">
        <v>119</v>
      </c>
      <c r="G1" s="184" t="s">
        <v>120</v>
      </c>
      <c r="H1" s="233" t="s">
        <v>121</v>
      </c>
      <c r="I1" s="234"/>
      <c r="J1" s="234"/>
    </row>
    <row r="2" spans="1:12" x14ac:dyDescent="0.15">
      <c r="A2" s="156"/>
      <c r="B2" s="157"/>
      <c r="C2" s="157"/>
      <c r="D2" s="157"/>
      <c r="E2" s="157" t="s">
        <v>122</v>
      </c>
      <c r="F2" s="157" t="s">
        <v>122</v>
      </c>
      <c r="G2" s="132" t="s">
        <v>120</v>
      </c>
      <c r="H2" s="172" t="s">
        <v>123</v>
      </c>
      <c r="I2" s="172" t="s">
        <v>124</v>
      </c>
      <c r="J2" s="172" t="s">
        <v>125</v>
      </c>
    </row>
    <row r="3" spans="1:12" ht="15" x14ac:dyDescent="0.2">
      <c r="A3" s="156"/>
      <c r="B3" s="157"/>
      <c r="C3" s="157"/>
      <c r="D3" s="157"/>
      <c r="E3" s="157" t="s">
        <v>122</v>
      </c>
      <c r="F3" s="157" t="s">
        <v>122</v>
      </c>
      <c r="G3" s="132" t="s">
        <v>120</v>
      </c>
      <c r="H3" s="175" t="s">
        <v>126</v>
      </c>
      <c r="I3" s="175" t="s">
        <v>127</v>
      </c>
      <c r="J3" s="175" t="s">
        <v>128</v>
      </c>
      <c r="L3" s="168"/>
    </row>
    <row r="4" spans="1:12" x14ac:dyDescent="0.15">
      <c r="A4" s="156"/>
      <c r="B4" s="157"/>
      <c r="C4" s="157"/>
      <c r="D4" s="157"/>
      <c r="E4" s="157" t="s">
        <v>122</v>
      </c>
      <c r="F4" s="157" t="s">
        <v>122</v>
      </c>
      <c r="G4" s="132" t="s">
        <v>120</v>
      </c>
      <c r="H4" s="175" t="s">
        <v>129</v>
      </c>
      <c r="I4" s="175" t="s">
        <v>130</v>
      </c>
      <c r="J4" s="175" t="s">
        <v>131</v>
      </c>
    </row>
    <row r="5" spans="1:12" x14ac:dyDescent="0.15">
      <c r="A5" s="156"/>
      <c r="B5" s="157"/>
      <c r="C5" s="157"/>
      <c r="D5" s="157"/>
      <c r="E5" s="157" t="s">
        <v>122</v>
      </c>
      <c r="F5" s="157" t="s">
        <v>122</v>
      </c>
      <c r="G5" s="132" t="s">
        <v>120</v>
      </c>
      <c r="H5" s="175" t="s">
        <v>132</v>
      </c>
      <c r="I5" s="175" t="s">
        <v>133</v>
      </c>
      <c r="J5" s="175" t="s">
        <v>134</v>
      </c>
    </row>
    <row r="6" spans="1:12" x14ac:dyDescent="0.15">
      <c r="A6" s="156"/>
      <c r="B6" s="157"/>
      <c r="C6" s="157"/>
      <c r="D6" s="157"/>
      <c r="E6" s="157" t="s">
        <v>122</v>
      </c>
      <c r="F6" s="157" t="s">
        <v>122</v>
      </c>
      <c r="G6" s="132" t="s">
        <v>120</v>
      </c>
      <c r="H6" s="175" t="s">
        <v>135</v>
      </c>
      <c r="I6" s="175" t="s">
        <v>136</v>
      </c>
      <c r="J6" s="175" t="s">
        <v>137</v>
      </c>
    </row>
    <row r="7" spans="1:12" x14ac:dyDescent="0.15">
      <c r="A7" s="156"/>
      <c r="B7" s="157"/>
      <c r="C7" s="157"/>
      <c r="D7" s="157"/>
      <c r="E7" s="157" t="s">
        <v>122</v>
      </c>
      <c r="F7" s="157" t="s">
        <v>122</v>
      </c>
      <c r="G7" s="132" t="s">
        <v>120</v>
      </c>
      <c r="H7" s="172" t="s">
        <v>138</v>
      </c>
      <c r="I7" s="175" t="s">
        <v>139</v>
      </c>
      <c r="J7" s="172" t="s">
        <v>140</v>
      </c>
    </row>
    <row r="8" spans="1:12" x14ac:dyDescent="0.15">
      <c r="A8" s="156"/>
      <c r="B8" s="157"/>
      <c r="C8" s="157"/>
      <c r="D8" s="157"/>
      <c r="E8" s="157" t="s">
        <v>122</v>
      </c>
      <c r="F8" s="157" t="s">
        <v>122</v>
      </c>
      <c r="G8" s="132" t="s">
        <v>120</v>
      </c>
      <c r="H8" s="175" t="s">
        <v>141</v>
      </c>
      <c r="I8" s="172" t="s">
        <v>142</v>
      </c>
      <c r="J8" s="175" t="s">
        <v>143</v>
      </c>
    </row>
    <row r="9" spans="1:12" x14ac:dyDescent="0.15">
      <c r="A9" s="156"/>
      <c r="B9" s="157"/>
      <c r="C9" s="157"/>
      <c r="D9" s="157"/>
      <c r="E9" s="157" t="s">
        <v>122</v>
      </c>
      <c r="F9" s="157" t="s">
        <v>122</v>
      </c>
      <c r="G9" s="132" t="s">
        <v>120</v>
      </c>
      <c r="H9" s="175" t="s">
        <v>144</v>
      </c>
      <c r="I9" s="175" t="s">
        <v>145</v>
      </c>
      <c r="J9" s="175" t="s">
        <v>146</v>
      </c>
    </row>
    <row r="10" spans="1:12" x14ac:dyDescent="0.15">
      <c r="A10" s="156"/>
      <c r="B10" s="157"/>
      <c r="C10" s="157"/>
      <c r="D10" s="157"/>
      <c r="E10" s="157" t="s">
        <v>122</v>
      </c>
      <c r="F10" s="157" t="s">
        <v>122</v>
      </c>
      <c r="G10" s="132" t="s">
        <v>120</v>
      </c>
      <c r="H10" s="175" t="s">
        <v>147</v>
      </c>
      <c r="I10" s="175" t="s">
        <v>148</v>
      </c>
      <c r="J10" s="175" t="s">
        <v>149</v>
      </c>
    </row>
    <row r="11" spans="1:12" x14ac:dyDescent="0.15">
      <c r="A11" s="156"/>
      <c r="B11" s="157"/>
      <c r="C11" s="157"/>
      <c r="D11" s="157"/>
      <c r="E11" s="157" t="s">
        <v>122</v>
      </c>
      <c r="F11" s="157" t="s">
        <v>122</v>
      </c>
      <c r="G11" s="132" t="s">
        <v>120</v>
      </c>
      <c r="H11" s="175" t="s">
        <v>150</v>
      </c>
      <c r="I11" s="175" t="s">
        <v>151</v>
      </c>
      <c r="J11" s="175" t="s">
        <v>152</v>
      </c>
    </row>
    <row r="12" spans="1:12" x14ac:dyDescent="0.15">
      <c r="A12" s="156"/>
      <c r="B12" s="157"/>
      <c r="C12" s="157"/>
      <c r="D12" s="157"/>
      <c r="E12" s="157" t="s">
        <v>122</v>
      </c>
      <c r="F12" s="157" t="s">
        <v>122</v>
      </c>
      <c r="G12" s="132" t="s">
        <v>120</v>
      </c>
      <c r="H12" s="172" t="s">
        <v>153</v>
      </c>
      <c r="I12" s="175" t="s">
        <v>154</v>
      </c>
      <c r="J12" s="175" t="s">
        <v>155</v>
      </c>
    </row>
    <row r="13" spans="1:12" x14ac:dyDescent="0.15">
      <c r="A13" s="156"/>
      <c r="B13" s="157"/>
      <c r="C13" s="157"/>
      <c r="D13" s="157"/>
      <c r="E13" s="157" t="s">
        <v>122</v>
      </c>
      <c r="F13" s="157" t="s">
        <v>122</v>
      </c>
      <c r="G13" s="132" t="s">
        <v>120</v>
      </c>
      <c r="H13" s="175" t="s">
        <v>156</v>
      </c>
      <c r="I13" s="173"/>
      <c r="J13" s="171"/>
    </row>
    <row r="14" spans="1:12" x14ac:dyDescent="0.15">
      <c r="A14" s="156"/>
      <c r="B14" s="157"/>
      <c r="C14" s="157"/>
      <c r="D14" s="157"/>
      <c r="E14" s="157" t="s">
        <v>122</v>
      </c>
      <c r="F14" s="157" t="s">
        <v>122</v>
      </c>
      <c r="G14" s="132" t="s">
        <v>120</v>
      </c>
      <c r="H14" s="175" t="s">
        <v>157</v>
      </c>
      <c r="I14" s="174"/>
      <c r="J14" s="171"/>
    </row>
    <row r="15" spans="1:12" x14ac:dyDescent="0.15">
      <c r="A15" s="156"/>
      <c r="B15" s="157"/>
      <c r="C15" s="157"/>
      <c r="D15" s="157"/>
      <c r="E15" s="157" t="s">
        <v>122</v>
      </c>
      <c r="F15" s="157" t="s">
        <v>122</v>
      </c>
      <c r="G15" s="132" t="s">
        <v>120</v>
      </c>
      <c r="H15" s="175" t="s">
        <v>158</v>
      </c>
      <c r="I15" s="174"/>
      <c r="J15" s="171"/>
    </row>
    <row r="16" spans="1:12" x14ac:dyDescent="0.15">
      <c r="A16" s="156"/>
      <c r="B16" s="157"/>
      <c r="C16" s="157"/>
      <c r="D16" s="157"/>
      <c r="E16" s="157" t="s">
        <v>122</v>
      </c>
      <c r="F16" s="157" t="s">
        <v>122</v>
      </c>
      <c r="G16" s="132" t="s">
        <v>120</v>
      </c>
      <c r="H16" s="172" t="s">
        <v>159</v>
      </c>
      <c r="I16" s="174"/>
      <c r="J16" s="171"/>
    </row>
    <row r="17" spans="1:10" x14ac:dyDescent="0.15">
      <c r="A17" s="156"/>
      <c r="B17" s="157"/>
      <c r="C17" s="157"/>
      <c r="D17" s="157"/>
      <c r="E17" s="157" t="s">
        <v>122</v>
      </c>
      <c r="F17" s="157" t="s">
        <v>122</v>
      </c>
      <c r="G17" s="132" t="s">
        <v>120</v>
      </c>
      <c r="H17" s="175" t="s">
        <v>160</v>
      </c>
      <c r="I17" s="174"/>
      <c r="J17" s="171"/>
    </row>
    <row r="18" spans="1:10" x14ac:dyDescent="0.15">
      <c r="A18" s="156"/>
      <c r="B18" s="157"/>
      <c r="C18" s="157"/>
      <c r="D18" s="157"/>
      <c r="E18" s="157" t="s">
        <v>122</v>
      </c>
      <c r="F18" s="157" t="s">
        <v>122</v>
      </c>
      <c r="G18" s="132" t="s">
        <v>120</v>
      </c>
      <c r="H18" s="175" t="s">
        <v>161</v>
      </c>
      <c r="I18" s="171"/>
      <c r="J18" s="171"/>
    </row>
    <row r="19" spans="1:10" x14ac:dyDescent="0.15">
      <c r="A19" s="156"/>
      <c r="B19" s="157"/>
      <c r="C19" s="157"/>
      <c r="D19" s="157"/>
      <c r="E19" s="157" t="s">
        <v>122</v>
      </c>
      <c r="F19" s="157" t="s">
        <v>122</v>
      </c>
      <c r="G19" s="132" t="s">
        <v>120</v>
      </c>
      <c r="H19" s="174"/>
      <c r="I19" s="171"/>
      <c r="J19" s="171"/>
    </row>
    <row r="20" spans="1:10" x14ac:dyDescent="0.15">
      <c r="A20" s="158"/>
      <c r="B20" s="159"/>
      <c r="C20" s="159"/>
      <c r="D20" s="157"/>
      <c r="E20" s="157" t="s">
        <v>122</v>
      </c>
      <c r="F20" s="157" t="s">
        <v>122</v>
      </c>
      <c r="G20" s="132" t="s">
        <v>120</v>
      </c>
      <c r="H20" s="174"/>
      <c r="I20" s="171"/>
      <c r="J20" s="171"/>
    </row>
    <row r="21" spans="1:10" ht="15" x14ac:dyDescent="0.2">
      <c r="A21" s="231" t="s">
        <v>49</v>
      </c>
      <c r="B21" s="231"/>
      <c r="C21" s="231"/>
      <c r="D21" s="231"/>
      <c r="E21" s="231"/>
      <c r="F21" s="231"/>
      <c r="G21" s="132" t="s">
        <v>120</v>
      </c>
      <c r="H21" s="166"/>
    </row>
    <row r="22" spans="1:10" ht="15" x14ac:dyDescent="0.2">
      <c r="H22" s="166"/>
    </row>
    <row r="23" spans="1:10" ht="64" customHeight="1" x14ac:dyDescent="0.15">
      <c r="A23" s="232" t="s">
        <v>162</v>
      </c>
      <c r="B23" s="232"/>
      <c r="I23" s="169"/>
    </row>
    <row r="24" spans="1:10" x14ac:dyDescent="0.15">
      <c r="A24" s="160" t="s">
        <v>163</v>
      </c>
      <c r="B24" s="146" t="s">
        <v>164</v>
      </c>
      <c r="I24" s="170"/>
    </row>
    <row r="25" spans="1:10" x14ac:dyDescent="0.15">
      <c r="A25" s="157" t="s">
        <v>165</v>
      </c>
      <c r="B25" s="146"/>
      <c r="I25" s="170"/>
    </row>
    <row r="26" spans="1:10" x14ac:dyDescent="0.15">
      <c r="I26" s="170"/>
    </row>
    <row r="27" spans="1:10" x14ac:dyDescent="0.15">
      <c r="I27" s="170"/>
    </row>
    <row r="28" spans="1:10" ht="15" x14ac:dyDescent="0.15">
      <c r="I28" s="169"/>
    </row>
    <row r="29" spans="1:10" x14ac:dyDescent="0.15">
      <c r="I29" s="170"/>
    </row>
    <row r="30" spans="1:10" ht="15" x14ac:dyDescent="0.2">
      <c r="H30" s="166"/>
      <c r="I30" s="170"/>
    </row>
    <row r="31" spans="1:10" ht="15" x14ac:dyDescent="0.2">
      <c r="H31" s="165"/>
      <c r="I31" s="170"/>
    </row>
    <row r="32" spans="1:10" ht="15" x14ac:dyDescent="0.2">
      <c r="H32" s="166"/>
      <c r="I32" s="170"/>
    </row>
    <row r="33" spans="4:9" ht="15" x14ac:dyDescent="0.2">
      <c r="H33" s="166"/>
      <c r="I33" s="169"/>
    </row>
    <row r="34" spans="4:9" ht="15" x14ac:dyDescent="0.2">
      <c r="H34" s="166"/>
      <c r="I34" s="170"/>
    </row>
    <row r="35" spans="4:9" ht="15" x14ac:dyDescent="0.2">
      <c r="H35" s="166"/>
      <c r="I35" s="170"/>
    </row>
    <row r="36" spans="4:9" ht="15" x14ac:dyDescent="0.2">
      <c r="H36" s="166"/>
      <c r="I36" s="170"/>
    </row>
    <row r="37" spans="4:9" ht="15" x14ac:dyDescent="0.2">
      <c r="H37" s="166"/>
      <c r="I37" s="169"/>
    </row>
    <row r="38" spans="4:9" ht="15" x14ac:dyDescent="0.2">
      <c r="H38" s="165"/>
      <c r="I38" s="170"/>
    </row>
    <row r="39" spans="4:9" ht="15" x14ac:dyDescent="0.2">
      <c r="H39" s="166"/>
      <c r="I39" s="170"/>
    </row>
    <row r="40" spans="4:9" ht="15" x14ac:dyDescent="0.2">
      <c r="H40" s="166"/>
      <c r="I40" s="169"/>
    </row>
    <row r="41" spans="4:9" ht="15" x14ac:dyDescent="0.2">
      <c r="D41" s="161"/>
      <c r="H41" s="166"/>
      <c r="I41" s="170"/>
    </row>
    <row r="42" spans="4:9" ht="15" x14ac:dyDescent="0.2">
      <c r="D42" s="161"/>
      <c r="H42" s="165"/>
      <c r="I42" s="170"/>
    </row>
    <row r="43" spans="4:9" ht="15" x14ac:dyDescent="0.2">
      <c r="D43" s="161"/>
      <c r="H43" s="166"/>
      <c r="I43" s="170"/>
    </row>
    <row r="44" spans="4:9" ht="15" x14ac:dyDescent="0.2">
      <c r="D44" s="161"/>
      <c r="H44" s="166"/>
      <c r="I44" s="170"/>
    </row>
    <row r="45" spans="4:9" ht="15" x14ac:dyDescent="0.2">
      <c r="D45" s="161"/>
      <c r="H45" s="166"/>
      <c r="I45" s="170"/>
    </row>
    <row r="46" spans="4:9" ht="15" x14ac:dyDescent="0.2">
      <c r="D46" s="161"/>
      <c r="H46" s="166"/>
      <c r="I46" s="169"/>
    </row>
    <row r="47" spans="4:9" ht="15" x14ac:dyDescent="0.2">
      <c r="H47" s="166"/>
      <c r="I47" s="170"/>
    </row>
    <row r="48" spans="4:9" ht="16" x14ac:dyDescent="0.2">
      <c r="H48" s="167"/>
      <c r="I48" s="170"/>
    </row>
    <row r="49" spans="8:9" ht="15" x14ac:dyDescent="0.2">
      <c r="H49" s="165"/>
      <c r="I49" s="170"/>
    </row>
    <row r="50" spans="8:9" ht="15" x14ac:dyDescent="0.2">
      <c r="H50" s="166"/>
      <c r="I50" s="170"/>
    </row>
    <row r="51" spans="8:9" ht="15" x14ac:dyDescent="0.2">
      <c r="H51" s="166"/>
      <c r="I51" s="169"/>
    </row>
    <row r="52" spans="8:9" ht="15" x14ac:dyDescent="0.2">
      <c r="H52" s="166"/>
      <c r="I52" s="169"/>
    </row>
    <row r="53" spans="8:9" ht="15" x14ac:dyDescent="0.2">
      <c r="H53" s="166"/>
      <c r="I53" s="169"/>
    </row>
    <row r="54" spans="8:9" ht="15" x14ac:dyDescent="0.2">
      <c r="H54" s="166"/>
      <c r="I54" s="170"/>
    </row>
    <row r="55" spans="8:9" ht="15" x14ac:dyDescent="0.2">
      <c r="H55" s="165"/>
      <c r="I55" s="170"/>
    </row>
    <row r="56" spans="8:9" ht="15" x14ac:dyDescent="0.2">
      <c r="H56" s="166"/>
      <c r="I56" s="170"/>
    </row>
    <row r="57" spans="8:9" ht="15" x14ac:dyDescent="0.2">
      <c r="H57" s="166"/>
      <c r="I57" s="170"/>
    </row>
    <row r="58" spans="8:9" ht="15" x14ac:dyDescent="0.2">
      <c r="H58" s="166"/>
      <c r="I58" s="169"/>
    </row>
    <row r="59" spans="8:9" ht="15" x14ac:dyDescent="0.2">
      <c r="H59" s="166"/>
      <c r="I59" s="170"/>
    </row>
    <row r="60" spans="8:9" ht="15" x14ac:dyDescent="0.2">
      <c r="H60" s="166"/>
      <c r="I60" s="170"/>
    </row>
    <row r="61" spans="8:9" ht="15" x14ac:dyDescent="0.2">
      <c r="H61" s="165"/>
      <c r="I61" s="170"/>
    </row>
    <row r="62" spans="8:9" ht="15" x14ac:dyDescent="0.2">
      <c r="H62" s="166"/>
      <c r="I62" s="170"/>
    </row>
    <row r="63" spans="8:9" ht="15" x14ac:dyDescent="0.2">
      <c r="H63" s="166"/>
      <c r="I63" s="170"/>
    </row>
    <row r="64" spans="8:9" ht="15" x14ac:dyDescent="0.2">
      <c r="H64" s="166"/>
    </row>
    <row r="65" spans="8:8" ht="15" x14ac:dyDescent="0.2">
      <c r="H65" s="166"/>
    </row>
  </sheetData>
  <mergeCells count="3">
    <mergeCell ref="A21:F21"/>
    <mergeCell ref="A23:B23"/>
    <mergeCell ref="H1:J1"/>
  </mergeCells>
  <phoneticPr fontId="2" type="noConversion"/>
  <dataValidations count="1">
    <dataValidation type="list" allowBlank="1" showInputMessage="1" showErrorMessage="1" sqref="C2:C20" xr:uid="{8ECE6CAD-8952-E243-B49D-D34EF2ABA775}">
      <formula1>"Detection,Notification,Response,"</formula1>
    </dataValidation>
  </dataValidations>
  <pageMargins left="0.7" right="0.7" top="0.75" bottom="0.75" header="0.3" footer="0.3"/>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9F87C254-3CF9-EB4A-A80E-1471F31E5794}">
          <x14:formula1>
            <xm:f>Dropdowns!$A$2:$A$34</xm:f>
          </x14:formula1>
          <xm:sqref>D2:D20</xm:sqref>
        </x14:dataValidation>
        <x14:dataValidation type="list" allowBlank="1" showInputMessage="1" showErrorMessage="1" xr:uid="{FCFACDA4-443C-A444-BBA6-6BF35396E6FC}">
          <x14:formula1>
            <xm:f>Dropdowns!$C$2:$C$59</xm:f>
          </x14:formula1>
          <xm:sqref>F2:F20</xm:sqref>
        </x14:dataValidation>
        <x14:dataValidation type="list" allowBlank="1" showInputMessage="1" showErrorMessage="1" xr:uid="{127EEDFB-6EED-6E45-8C45-89004EDE0651}">
          <x14:formula1>
            <xm:f>Dropdowns!$B$2:$B$22</xm:f>
          </x14:formula1>
          <xm:sqref>E2:E20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0655-77E4-4C4D-A86A-86EBCA33E9CA}">
  <sheetPr>
    <tabColor theme="0" tint="-0.249977111117893"/>
  </sheetPr>
  <dimension ref="A1:D59"/>
  <sheetViews>
    <sheetView workbookViewId="0">
      <selection activeCell="A2" sqref="A2"/>
    </sheetView>
  </sheetViews>
  <sheetFormatPr baseColWidth="10" defaultColWidth="11.5" defaultRowHeight="13" x14ac:dyDescent="0.15"/>
  <cols>
    <col min="1" max="1" width="74.1640625" customWidth="1"/>
    <col min="2" max="2" width="60.1640625" customWidth="1"/>
    <col min="3" max="3" width="114.6640625" customWidth="1"/>
  </cols>
  <sheetData>
    <row r="1" spans="1:4" x14ac:dyDescent="0.15">
      <c r="A1" s="178" t="s">
        <v>163</v>
      </c>
      <c r="B1" s="178" t="s">
        <v>166</v>
      </c>
      <c r="C1" s="178" t="s">
        <v>167</v>
      </c>
      <c r="D1" s="176" t="s">
        <v>122</v>
      </c>
    </row>
    <row r="2" spans="1:4" ht="14" x14ac:dyDescent="0.15">
      <c r="A2" s="132" t="s">
        <v>126</v>
      </c>
      <c r="B2" s="177" t="s">
        <v>168</v>
      </c>
      <c r="C2" s="177" t="s">
        <v>169</v>
      </c>
      <c r="D2" s="176" t="s">
        <v>122</v>
      </c>
    </row>
    <row r="3" spans="1:4" ht="14" x14ac:dyDescent="0.15">
      <c r="A3" s="132" t="s">
        <v>129</v>
      </c>
      <c r="B3" s="177" t="s">
        <v>170</v>
      </c>
      <c r="C3" s="177" t="s">
        <v>171</v>
      </c>
      <c r="D3" s="176" t="s">
        <v>122</v>
      </c>
    </row>
    <row r="4" spans="1:4" ht="14" x14ac:dyDescent="0.15">
      <c r="A4" s="132" t="s">
        <v>132</v>
      </c>
      <c r="B4" s="177" t="s">
        <v>172</v>
      </c>
      <c r="C4" s="177" t="s">
        <v>173</v>
      </c>
      <c r="D4" s="176" t="s">
        <v>122</v>
      </c>
    </row>
    <row r="5" spans="1:4" ht="14" x14ac:dyDescent="0.15">
      <c r="A5" s="132" t="s">
        <v>135</v>
      </c>
      <c r="B5" s="177" t="s">
        <v>174</v>
      </c>
      <c r="C5" s="177" t="s">
        <v>175</v>
      </c>
      <c r="D5" s="176" t="s">
        <v>122</v>
      </c>
    </row>
    <row r="6" spans="1:4" ht="14" x14ac:dyDescent="0.15">
      <c r="A6" s="132" t="s">
        <v>141</v>
      </c>
      <c r="B6" s="177" t="s">
        <v>176</v>
      </c>
      <c r="C6" s="177" t="s">
        <v>177</v>
      </c>
      <c r="D6" s="176" t="s">
        <v>122</v>
      </c>
    </row>
    <row r="7" spans="1:4" ht="14" x14ac:dyDescent="0.15">
      <c r="A7" s="132" t="s">
        <v>144</v>
      </c>
      <c r="B7" s="177" t="s">
        <v>178</v>
      </c>
      <c r="C7" s="177" t="s">
        <v>179</v>
      </c>
      <c r="D7" s="176" t="s">
        <v>122</v>
      </c>
    </row>
    <row r="8" spans="1:4" ht="14" x14ac:dyDescent="0.15">
      <c r="A8" s="132" t="s">
        <v>147</v>
      </c>
      <c r="B8" s="177" t="s">
        <v>180</v>
      </c>
      <c r="C8" s="177" t="s">
        <v>181</v>
      </c>
      <c r="D8" s="176" t="s">
        <v>122</v>
      </c>
    </row>
    <row r="9" spans="1:4" ht="14" x14ac:dyDescent="0.15">
      <c r="A9" s="132" t="s">
        <v>150</v>
      </c>
      <c r="B9" s="177" t="s">
        <v>182</v>
      </c>
      <c r="C9" s="177" t="s">
        <v>183</v>
      </c>
      <c r="D9" s="176" t="s">
        <v>122</v>
      </c>
    </row>
    <row r="10" spans="1:4" ht="14" x14ac:dyDescent="0.15">
      <c r="A10" s="132" t="s">
        <v>156</v>
      </c>
      <c r="B10" s="177" t="s">
        <v>184</v>
      </c>
      <c r="C10" s="177" t="s">
        <v>185</v>
      </c>
      <c r="D10" s="176" t="s">
        <v>122</v>
      </c>
    </row>
    <row r="11" spans="1:4" ht="14" x14ac:dyDescent="0.15">
      <c r="A11" s="132" t="s">
        <v>157</v>
      </c>
      <c r="B11" s="177" t="s">
        <v>186</v>
      </c>
      <c r="C11" s="177" t="s">
        <v>187</v>
      </c>
      <c r="D11" s="176" t="s">
        <v>122</v>
      </c>
    </row>
    <row r="12" spans="1:4" ht="14" x14ac:dyDescent="0.15">
      <c r="A12" s="132" t="s">
        <v>158</v>
      </c>
      <c r="B12" s="177" t="s">
        <v>188</v>
      </c>
      <c r="C12" s="177" t="s">
        <v>189</v>
      </c>
      <c r="D12" s="176" t="s">
        <v>122</v>
      </c>
    </row>
    <row r="13" spans="1:4" ht="14" x14ac:dyDescent="0.15">
      <c r="A13" s="132" t="s">
        <v>160</v>
      </c>
      <c r="B13" s="177" t="s">
        <v>190</v>
      </c>
      <c r="C13" s="177" t="s">
        <v>191</v>
      </c>
      <c r="D13" s="176" t="s">
        <v>122</v>
      </c>
    </row>
    <row r="14" spans="1:4" ht="14" x14ac:dyDescent="0.15">
      <c r="A14" s="132" t="s">
        <v>161</v>
      </c>
      <c r="B14" s="177" t="s">
        <v>192</v>
      </c>
      <c r="C14" s="177" t="s">
        <v>193</v>
      </c>
      <c r="D14" s="176" t="s">
        <v>122</v>
      </c>
    </row>
    <row r="15" spans="1:4" ht="14" x14ac:dyDescent="0.15">
      <c r="A15" s="132" t="s">
        <v>127</v>
      </c>
      <c r="B15" s="177" t="s">
        <v>194</v>
      </c>
      <c r="C15" s="177" t="s">
        <v>195</v>
      </c>
      <c r="D15" s="176" t="s">
        <v>122</v>
      </c>
    </row>
    <row r="16" spans="1:4" ht="14" x14ac:dyDescent="0.15">
      <c r="A16" s="132" t="s">
        <v>130</v>
      </c>
      <c r="B16" s="177" t="s">
        <v>196</v>
      </c>
      <c r="C16" s="177" t="s">
        <v>197</v>
      </c>
      <c r="D16" s="176" t="s">
        <v>122</v>
      </c>
    </row>
    <row r="17" spans="1:4" ht="14" x14ac:dyDescent="0.15">
      <c r="A17" s="132" t="s">
        <v>133</v>
      </c>
      <c r="B17" s="177" t="s">
        <v>198</v>
      </c>
      <c r="C17" s="177" t="s">
        <v>199</v>
      </c>
      <c r="D17" s="176" t="s">
        <v>122</v>
      </c>
    </row>
    <row r="18" spans="1:4" ht="14" x14ac:dyDescent="0.15">
      <c r="A18" s="132" t="s">
        <v>136</v>
      </c>
      <c r="B18" s="177" t="s">
        <v>200</v>
      </c>
      <c r="C18" s="177" t="s">
        <v>201</v>
      </c>
      <c r="D18" s="176" t="s">
        <v>122</v>
      </c>
    </row>
    <row r="19" spans="1:4" ht="14" x14ac:dyDescent="0.15">
      <c r="A19" s="132" t="s">
        <v>139</v>
      </c>
      <c r="B19" s="177" t="s">
        <v>202</v>
      </c>
      <c r="C19" s="177" t="s">
        <v>203</v>
      </c>
      <c r="D19" s="176" t="s">
        <v>122</v>
      </c>
    </row>
    <row r="20" spans="1:4" ht="14" x14ac:dyDescent="0.15">
      <c r="A20" s="132" t="s">
        <v>145</v>
      </c>
      <c r="B20" s="177" t="s">
        <v>204</v>
      </c>
      <c r="C20" s="177" t="s">
        <v>205</v>
      </c>
      <c r="D20" s="176" t="s">
        <v>122</v>
      </c>
    </row>
    <row r="21" spans="1:4" ht="14" x14ac:dyDescent="0.15">
      <c r="A21" s="132" t="s">
        <v>148</v>
      </c>
      <c r="B21" s="132" t="s">
        <v>71</v>
      </c>
      <c r="C21" s="177" t="s">
        <v>206</v>
      </c>
      <c r="D21" s="176" t="s">
        <v>122</v>
      </c>
    </row>
    <row r="22" spans="1:4" ht="14" x14ac:dyDescent="0.15">
      <c r="A22" s="132" t="s">
        <v>151</v>
      </c>
      <c r="B22" s="132" t="s">
        <v>122</v>
      </c>
      <c r="C22" s="177" t="s">
        <v>207</v>
      </c>
      <c r="D22" s="176" t="s">
        <v>122</v>
      </c>
    </row>
    <row r="23" spans="1:4" ht="14" x14ac:dyDescent="0.15">
      <c r="A23" s="132" t="s">
        <v>154</v>
      </c>
      <c r="B23" s="132" t="s">
        <v>122</v>
      </c>
      <c r="C23" s="177" t="s">
        <v>208</v>
      </c>
      <c r="D23" s="176" t="s">
        <v>122</v>
      </c>
    </row>
    <row r="24" spans="1:4" ht="14" x14ac:dyDescent="0.15">
      <c r="A24" s="132" t="s">
        <v>128</v>
      </c>
      <c r="B24" s="132" t="s">
        <v>122</v>
      </c>
      <c r="C24" s="177" t="s">
        <v>209</v>
      </c>
      <c r="D24" s="176" t="s">
        <v>122</v>
      </c>
    </row>
    <row r="25" spans="1:4" ht="14" x14ac:dyDescent="0.15">
      <c r="A25" s="132" t="s">
        <v>131</v>
      </c>
      <c r="B25" s="132" t="s">
        <v>122</v>
      </c>
      <c r="C25" s="177" t="s">
        <v>210</v>
      </c>
      <c r="D25" s="176" t="s">
        <v>122</v>
      </c>
    </row>
    <row r="26" spans="1:4" ht="14" x14ac:dyDescent="0.15">
      <c r="A26" s="132" t="s">
        <v>134</v>
      </c>
      <c r="B26" s="132" t="s">
        <v>122</v>
      </c>
      <c r="C26" s="177" t="s">
        <v>211</v>
      </c>
      <c r="D26" s="176" t="s">
        <v>122</v>
      </c>
    </row>
    <row r="27" spans="1:4" ht="14" x14ac:dyDescent="0.15">
      <c r="A27" s="132" t="s">
        <v>137</v>
      </c>
      <c r="B27" s="132" t="s">
        <v>122</v>
      </c>
      <c r="C27" s="177" t="s">
        <v>212</v>
      </c>
      <c r="D27" s="176" t="s">
        <v>122</v>
      </c>
    </row>
    <row r="28" spans="1:4" ht="14" x14ac:dyDescent="0.15">
      <c r="A28" s="132" t="s">
        <v>143</v>
      </c>
      <c r="B28" s="132" t="s">
        <v>122</v>
      </c>
      <c r="C28" s="177" t="s">
        <v>213</v>
      </c>
      <c r="D28" s="176" t="s">
        <v>122</v>
      </c>
    </row>
    <row r="29" spans="1:4" ht="14" x14ac:dyDescent="0.15">
      <c r="A29" s="132" t="s">
        <v>146</v>
      </c>
      <c r="B29" s="132" t="s">
        <v>122</v>
      </c>
      <c r="C29" s="177" t="s">
        <v>214</v>
      </c>
      <c r="D29" s="176" t="s">
        <v>122</v>
      </c>
    </row>
    <row r="30" spans="1:4" ht="14" x14ac:dyDescent="0.15">
      <c r="A30" s="132" t="s">
        <v>149</v>
      </c>
      <c r="B30" s="132" t="s">
        <v>122</v>
      </c>
      <c r="C30" s="177" t="s">
        <v>215</v>
      </c>
      <c r="D30" s="176" t="s">
        <v>122</v>
      </c>
    </row>
    <row r="31" spans="1:4" ht="14" x14ac:dyDescent="0.15">
      <c r="A31" s="132" t="s">
        <v>152</v>
      </c>
      <c r="B31" s="132" t="s">
        <v>122</v>
      </c>
      <c r="C31" s="177" t="s">
        <v>216</v>
      </c>
      <c r="D31" s="176" t="s">
        <v>122</v>
      </c>
    </row>
    <row r="32" spans="1:4" ht="14" x14ac:dyDescent="0.15">
      <c r="A32" s="132" t="s">
        <v>155</v>
      </c>
      <c r="B32" s="132" t="s">
        <v>122</v>
      </c>
      <c r="C32" s="177" t="s">
        <v>217</v>
      </c>
      <c r="D32" s="176" t="s">
        <v>122</v>
      </c>
    </row>
    <row r="33" spans="1:4" ht="14" x14ac:dyDescent="0.15">
      <c r="A33" s="132" t="s">
        <v>218</v>
      </c>
      <c r="B33" s="132" t="s">
        <v>122</v>
      </c>
      <c r="C33" s="177" t="s">
        <v>219</v>
      </c>
      <c r="D33" s="176" t="s">
        <v>122</v>
      </c>
    </row>
    <row r="34" spans="1:4" ht="14" x14ac:dyDescent="0.15">
      <c r="A34" s="132"/>
      <c r="B34" s="132" t="s">
        <v>122</v>
      </c>
      <c r="C34" s="177" t="s">
        <v>220</v>
      </c>
      <c r="D34" s="176" t="s">
        <v>122</v>
      </c>
    </row>
    <row r="35" spans="1:4" ht="14" x14ac:dyDescent="0.15">
      <c r="A35" s="132"/>
      <c r="B35" s="132" t="s">
        <v>122</v>
      </c>
      <c r="C35" s="177" t="s">
        <v>221</v>
      </c>
      <c r="D35" s="176" t="s">
        <v>122</v>
      </c>
    </row>
    <row r="36" spans="1:4" ht="14" x14ac:dyDescent="0.15">
      <c r="A36" s="132"/>
      <c r="B36" s="132" t="s">
        <v>122</v>
      </c>
      <c r="C36" s="177" t="s">
        <v>222</v>
      </c>
      <c r="D36" s="176" t="s">
        <v>122</v>
      </c>
    </row>
    <row r="37" spans="1:4" ht="14" x14ac:dyDescent="0.15">
      <c r="A37" s="132"/>
      <c r="B37" s="132" t="s">
        <v>122</v>
      </c>
      <c r="C37" s="177" t="s">
        <v>223</v>
      </c>
      <c r="D37" s="176" t="s">
        <v>122</v>
      </c>
    </row>
    <row r="38" spans="1:4" ht="14" x14ac:dyDescent="0.15">
      <c r="A38" s="132"/>
      <c r="B38" s="132" t="s">
        <v>122</v>
      </c>
      <c r="C38" s="177" t="s">
        <v>224</v>
      </c>
      <c r="D38" s="176" t="s">
        <v>122</v>
      </c>
    </row>
    <row r="39" spans="1:4" ht="14" x14ac:dyDescent="0.15">
      <c r="A39" s="132"/>
      <c r="B39" s="132" t="s">
        <v>122</v>
      </c>
      <c r="C39" s="177" t="s">
        <v>225</v>
      </c>
      <c r="D39" s="176" t="s">
        <v>122</v>
      </c>
    </row>
    <row r="40" spans="1:4" ht="14" x14ac:dyDescent="0.15">
      <c r="A40" s="132"/>
      <c r="B40" s="132" t="s">
        <v>122</v>
      </c>
      <c r="C40" s="177" t="s">
        <v>226</v>
      </c>
      <c r="D40" s="176" t="s">
        <v>122</v>
      </c>
    </row>
    <row r="41" spans="1:4" ht="28" x14ac:dyDescent="0.15">
      <c r="A41" s="132"/>
      <c r="B41" s="132" t="s">
        <v>122</v>
      </c>
      <c r="C41" s="177" t="s">
        <v>227</v>
      </c>
      <c r="D41" s="176" t="s">
        <v>122</v>
      </c>
    </row>
    <row r="42" spans="1:4" ht="14" x14ac:dyDescent="0.15">
      <c r="A42" s="132"/>
      <c r="B42" s="132" t="s">
        <v>122</v>
      </c>
      <c r="C42" s="177" t="s">
        <v>228</v>
      </c>
      <c r="D42" s="176" t="s">
        <v>122</v>
      </c>
    </row>
    <row r="43" spans="1:4" ht="14" x14ac:dyDescent="0.15">
      <c r="A43" s="132"/>
      <c r="B43" s="132" t="s">
        <v>122</v>
      </c>
      <c r="C43" s="177" t="s">
        <v>229</v>
      </c>
      <c r="D43" s="176" t="s">
        <v>122</v>
      </c>
    </row>
    <row r="44" spans="1:4" ht="14" x14ac:dyDescent="0.15">
      <c r="A44" s="132"/>
      <c r="B44" s="132" t="s">
        <v>122</v>
      </c>
      <c r="C44" s="177" t="s">
        <v>230</v>
      </c>
      <c r="D44" s="176" t="s">
        <v>122</v>
      </c>
    </row>
    <row r="45" spans="1:4" ht="14" x14ac:dyDescent="0.15">
      <c r="A45" s="132"/>
      <c r="B45" s="132" t="s">
        <v>122</v>
      </c>
      <c r="C45" s="177" t="s">
        <v>231</v>
      </c>
      <c r="D45" s="176" t="s">
        <v>122</v>
      </c>
    </row>
    <row r="46" spans="1:4" ht="14" x14ac:dyDescent="0.15">
      <c r="A46" s="132"/>
      <c r="B46" s="132" t="s">
        <v>122</v>
      </c>
      <c r="C46" s="177" t="s">
        <v>232</v>
      </c>
      <c r="D46" s="176" t="s">
        <v>122</v>
      </c>
    </row>
    <row r="47" spans="1:4" ht="14" x14ac:dyDescent="0.15">
      <c r="A47" s="132"/>
      <c r="B47" s="132" t="s">
        <v>122</v>
      </c>
      <c r="C47" s="177" t="s">
        <v>233</v>
      </c>
      <c r="D47" s="176" t="s">
        <v>122</v>
      </c>
    </row>
    <row r="48" spans="1:4" ht="14" x14ac:dyDescent="0.15">
      <c r="A48" s="132"/>
      <c r="B48" s="132" t="s">
        <v>122</v>
      </c>
      <c r="C48" s="177" t="s">
        <v>234</v>
      </c>
      <c r="D48" s="176" t="s">
        <v>122</v>
      </c>
    </row>
    <row r="49" spans="1:4" ht="14" x14ac:dyDescent="0.15">
      <c r="A49" s="132"/>
      <c r="B49" s="132" t="s">
        <v>122</v>
      </c>
      <c r="C49" s="177" t="s">
        <v>235</v>
      </c>
      <c r="D49" s="176" t="s">
        <v>122</v>
      </c>
    </row>
    <row r="50" spans="1:4" ht="14" x14ac:dyDescent="0.15">
      <c r="A50" s="132"/>
      <c r="B50" s="132" t="s">
        <v>122</v>
      </c>
      <c r="C50" s="177" t="s">
        <v>236</v>
      </c>
      <c r="D50" s="176" t="s">
        <v>122</v>
      </c>
    </row>
    <row r="51" spans="1:4" ht="14" x14ac:dyDescent="0.15">
      <c r="A51" s="132"/>
      <c r="B51" s="132" t="s">
        <v>122</v>
      </c>
      <c r="C51" s="177" t="s">
        <v>237</v>
      </c>
      <c r="D51" s="176" t="s">
        <v>122</v>
      </c>
    </row>
    <row r="52" spans="1:4" ht="14" x14ac:dyDescent="0.15">
      <c r="A52" s="132"/>
      <c r="B52" s="132"/>
      <c r="C52" s="177" t="s">
        <v>238</v>
      </c>
      <c r="D52" s="132"/>
    </row>
    <row r="53" spans="1:4" ht="14" x14ac:dyDescent="0.15">
      <c r="A53" s="132"/>
      <c r="B53" s="132"/>
      <c r="C53" s="177" t="s">
        <v>239</v>
      </c>
      <c r="D53" s="132"/>
    </row>
    <row r="54" spans="1:4" ht="14" x14ac:dyDescent="0.15">
      <c r="A54" s="132"/>
      <c r="B54" s="132"/>
      <c r="C54" s="177" t="s">
        <v>240</v>
      </c>
      <c r="D54" s="132"/>
    </row>
    <row r="55" spans="1:4" ht="14" x14ac:dyDescent="0.15">
      <c r="A55" s="132"/>
      <c r="B55" s="132"/>
      <c r="C55" s="177" t="s">
        <v>241</v>
      </c>
      <c r="D55" s="132"/>
    </row>
    <row r="56" spans="1:4" ht="14" x14ac:dyDescent="0.15">
      <c r="A56" s="132"/>
      <c r="B56" s="132"/>
      <c r="C56" s="177" t="s">
        <v>242</v>
      </c>
      <c r="D56" s="132"/>
    </row>
    <row r="57" spans="1:4" ht="14" x14ac:dyDescent="0.15">
      <c r="A57" s="132"/>
      <c r="B57" s="132"/>
      <c r="C57" s="177" t="s">
        <v>243</v>
      </c>
      <c r="D57" s="132"/>
    </row>
    <row r="58" spans="1:4" x14ac:dyDescent="0.15">
      <c r="A58" s="132"/>
      <c r="B58" s="132"/>
      <c r="C58" s="132" t="s">
        <v>71</v>
      </c>
      <c r="D58" s="132"/>
    </row>
    <row r="59" spans="1:4" ht="14" x14ac:dyDescent="0.15">
      <c r="A59" s="132"/>
      <c r="B59" s="132"/>
      <c r="C59" s="177" t="s">
        <v>122</v>
      </c>
      <c r="D59" s="1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a299543-0ab4-429f-8927-bf8e8716a0c2">
      <Terms xmlns="http://schemas.microsoft.com/office/infopath/2007/PartnerControls"/>
    </lcf76f155ced4ddcb4097134ff3c332f>
    <TaxCatchAll xmlns="d27c8f07-e503-4122-80c5-e52ee84151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3B71C273E20C4095B634201CDD2539" ma:contentTypeVersion="16" ma:contentTypeDescription="Create a new document." ma:contentTypeScope="" ma:versionID="907be81fc159debcf5a5a28ac71759c5">
  <xsd:schema xmlns:xsd="http://www.w3.org/2001/XMLSchema" xmlns:xs="http://www.w3.org/2001/XMLSchema" xmlns:p="http://schemas.microsoft.com/office/2006/metadata/properties" xmlns:ns2="ca299543-0ab4-429f-8927-bf8e8716a0c2" xmlns:ns3="d27c8f07-e503-4122-80c5-e52ee84151d4" targetNamespace="http://schemas.microsoft.com/office/2006/metadata/properties" ma:root="true" ma:fieldsID="09f3539b3130e432d2ffd4b50b2b4cc9" ns2:_="" ns3:_="">
    <xsd:import namespace="ca299543-0ab4-429f-8927-bf8e8716a0c2"/>
    <xsd:import namespace="d27c8f07-e503-4122-80c5-e52ee84151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299543-0ab4-429f-8927-bf8e8716a0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2f55c54-333a-4ed3-a999-6f0836af511a"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7c8f07-e503-4122-80c5-e52ee84151d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4d5955-93c2-4535-8179-a5e838035f88}" ma:internalName="TaxCatchAll" ma:showField="CatchAllData" ma:web="d27c8f07-e503-4122-80c5-e52ee84151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69110F-2BA6-4F1F-8FEF-FF5EF0FEF70B}">
  <ds:schemaRefs>
    <ds:schemaRef ds:uri="http://schemas.microsoft.com/office/infopath/2007/PartnerControls"/>
    <ds:schemaRef ds:uri="http://schemas.microsoft.com/office/2006/documentManagement/types"/>
    <ds:schemaRef ds:uri="http://purl.org/dc/dcmitype/"/>
    <ds:schemaRef ds:uri="d27c8f07-e503-4122-80c5-e52ee84151d4"/>
    <ds:schemaRef ds:uri="http://schemas.microsoft.com/office/2006/metadata/properties"/>
    <ds:schemaRef ds:uri="ca299543-0ab4-429f-8927-bf8e8716a0c2"/>
    <ds:schemaRef ds:uri="http://purl.org/dc/term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1A9F71B-A73C-441B-BC78-BEA2E1FDB3CF}">
  <ds:schemaRefs>
    <ds:schemaRef ds:uri="http://schemas.microsoft.com/sharepoint/v3/contenttype/forms"/>
  </ds:schemaRefs>
</ds:datastoreItem>
</file>

<file path=customXml/itemProps3.xml><?xml version="1.0" encoding="utf-8"?>
<ds:datastoreItem xmlns:ds="http://schemas.openxmlformats.org/officeDocument/2006/customXml" ds:itemID="{7B5B5EEE-BF2F-4D7B-B056-3C6932833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299543-0ab4-429f-8927-bf8e8716a0c2"/>
    <ds:schemaRef ds:uri="d27c8f07-e503-4122-80c5-e52ee8415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Input timeliness data</vt:lpstr>
      <vt:lpstr>2. Assess 7-1-7 results</vt:lpstr>
      <vt:lpstr>3. Track remedial actions</vt:lpstr>
      <vt:lpstr>Optional | Analyze BNs </vt:lpstr>
      <vt:lpstr>Dropdowns</vt:lpstr>
      <vt:lpstr>DETECTION</vt:lpstr>
      <vt:lpstr>EFFECTIVE_RESPONSE</vt:lpstr>
      <vt:lpstr>EFFECTIVE_RESPONSE_COMPONENTS</vt:lpstr>
      <vt:lpstr>NOTIFICATION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B</dc:creator>
  <cp:keywords/>
  <dc:description/>
  <cp:lastModifiedBy>Marie Deveaux</cp:lastModifiedBy>
  <cp:revision/>
  <dcterms:created xsi:type="dcterms:W3CDTF">2021-09-07T17:51:41Z</dcterms:created>
  <dcterms:modified xsi:type="dcterms:W3CDTF">2024-03-11T16:48:56Z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0x010100173B71C273E20C4095B634201CDD2539</vt:lpwstr>
  </property>
  <property fmtid="{D5CDD505-2E9C-101B-9397-08002B2CF9AE}" pid="3" name="Order">
    <vt:r8>8400</vt:r8>
  </property>
  <property fmtid="{D5CDD505-2E9C-101B-9397-08002B2CF9AE}" pid="4" name="_dlc_DocIdItemGuid">
    <vt:lpwstr>0a97f887-8ae2-56de-d93b-2d229af33972</vt:lpwstr>
  </property>
  <property fmtid="{D5CDD505-2E9C-101B-9397-08002B2CF9AE}" pid="5" name="MSIP_Label_defa4170-0d19-0005-0004-bc88714345d2_Enabled">
    <vt:lpwstr>true</vt:lpwstr>
  </property>
  <property fmtid="{D5CDD505-2E9C-101B-9397-08002B2CF9AE}" pid="6" name="MSIP_Label_defa4170-0d19-0005-0004-bc88714345d2_SetDate">
    <vt:lpwstr>2022-12-08T07:01:10Z</vt:lpwstr>
  </property>
  <property fmtid="{D5CDD505-2E9C-101B-9397-08002B2CF9AE}" pid="7" name="MSIP_Label_defa4170-0d19-0005-0004-bc88714345d2_Method">
    <vt:lpwstr>Standard</vt:lpwstr>
  </property>
  <property fmtid="{D5CDD505-2E9C-101B-9397-08002B2CF9AE}" pid="8" name="MSIP_Label_defa4170-0d19-0005-0004-bc88714345d2_Name">
    <vt:lpwstr>defa4170-0d19-0005-0004-bc88714345d2</vt:lpwstr>
  </property>
  <property fmtid="{D5CDD505-2E9C-101B-9397-08002B2CF9AE}" pid="9" name="MSIP_Label_defa4170-0d19-0005-0004-bc88714345d2_SiteId">
    <vt:lpwstr>762de5b4-45da-4234-a5e1-ee3e978f8a57</vt:lpwstr>
  </property>
  <property fmtid="{D5CDD505-2E9C-101B-9397-08002B2CF9AE}" pid="10" name="MSIP_Label_defa4170-0d19-0005-0004-bc88714345d2_ActionId">
    <vt:lpwstr>300977b7-affd-4885-beb4-5862363228f8</vt:lpwstr>
  </property>
  <property fmtid="{D5CDD505-2E9C-101B-9397-08002B2CF9AE}" pid="11" name="MSIP_Label_defa4170-0d19-0005-0004-bc88714345d2_ContentBits">
    <vt:lpwstr>0</vt:lpwstr>
  </property>
  <property fmtid="{D5CDD505-2E9C-101B-9397-08002B2CF9AE}" pid="12" name="MediaServiceImageTags">
    <vt:lpwstr/>
  </property>
</Properties>
</file>